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mc:AlternateContent xmlns:mc="http://schemas.openxmlformats.org/markup-compatibility/2006">
    <mc:Choice Requires="x15">
      <x15ac:absPath xmlns:x15ac="http://schemas.microsoft.com/office/spreadsheetml/2010/11/ac" url="C:\Users\jsmonjar\Documents\2018-11-13 RESPALDO\2020\2020 JOX\2020 PAGINA WEB JOX\FORMATOS\"/>
    </mc:Choice>
  </mc:AlternateContent>
  <xr:revisionPtr revIDLastSave="0" documentId="8_{F2747A8A-E0AD-4F11-81E2-0AE29CCADAAA}" xr6:coauthVersionLast="45" xr6:coauthVersionMax="45" xr10:uidLastSave="{00000000-0000-0000-0000-000000000000}"/>
  <bookViews>
    <workbookView xWindow="-120" yWindow="-120" windowWidth="25440" windowHeight="15390" xr2:uid="{00000000-000D-0000-FFFF-FFFF00000000}"/>
  </bookViews>
  <sheets>
    <sheet name="QFD- Carlos Estevez" sheetId="1" r:id="rId1"/>
    <sheet name="Hoja2" sheetId="2" state="hidden" r:id="rId2"/>
    <sheet name="Hoja3"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5" i="1" l="1"/>
  <c r="L45" i="1"/>
  <c r="K45" i="1"/>
  <c r="J45" i="1"/>
  <c r="I45" i="1"/>
  <c r="H45" i="1"/>
  <c r="G45" i="1"/>
  <c r="F45" i="1"/>
  <c r="E45" i="1"/>
  <c r="D45" i="1"/>
  <c r="M43" i="1"/>
  <c r="L43" i="1"/>
  <c r="K43" i="1"/>
  <c r="J43" i="1"/>
  <c r="I43" i="1"/>
  <c r="H43" i="1"/>
  <c r="G43" i="1"/>
  <c r="F43" i="1"/>
  <c r="E43" i="1"/>
  <c r="D43" i="1"/>
  <c r="M41" i="1"/>
  <c r="L41" i="1"/>
  <c r="K41" i="1"/>
  <c r="J41" i="1"/>
  <c r="I41" i="1"/>
  <c r="H41" i="1"/>
  <c r="G41" i="1"/>
  <c r="F41" i="1"/>
  <c r="E41" i="1"/>
  <c r="D41" i="1"/>
  <c r="M39" i="1"/>
  <c r="L39" i="1"/>
  <c r="K39" i="1"/>
  <c r="J39" i="1"/>
  <c r="I39" i="1"/>
  <c r="H39" i="1"/>
  <c r="G39" i="1"/>
  <c r="F39" i="1"/>
  <c r="E39" i="1"/>
  <c r="D39" i="1"/>
  <c r="M37" i="1"/>
  <c r="L37" i="1"/>
  <c r="K37" i="1"/>
  <c r="J37" i="1"/>
  <c r="I37" i="1"/>
  <c r="H37" i="1"/>
  <c r="G37" i="1"/>
  <c r="F37" i="1"/>
  <c r="E37" i="1"/>
  <c r="D37" i="1"/>
  <c r="M35" i="1"/>
  <c r="L35" i="1"/>
  <c r="K35" i="1"/>
  <c r="J35" i="1"/>
  <c r="I35" i="1"/>
  <c r="H35" i="1"/>
  <c r="G35" i="1"/>
  <c r="F35" i="1"/>
  <c r="E35" i="1"/>
  <c r="D35" i="1"/>
  <c r="M33" i="1"/>
  <c r="L33" i="1"/>
  <c r="K33" i="1"/>
  <c r="J33" i="1"/>
  <c r="I33" i="1"/>
  <c r="H33" i="1"/>
  <c r="G33" i="1"/>
  <c r="F33" i="1"/>
  <c r="E33" i="1"/>
  <c r="D33" i="1"/>
  <c r="M31" i="1"/>
  <c r="L31" i="1"/>
  <c r="K31" i="1"/>
  <c r="J31" i="1"/>
  <c r="I31" i="1"/>
  <c r="H31" i="1"/>
  <c r="G31" i="1"/>
  <c r="F31" i="1"/>
  <c r="E31" i="1"/>
  <c r="D31" i="1"/>
  <c r="M29" i="1"/>
  <c r="L29" i="1"/>
  <c r="K29" i="1"/>
  <c r="J29" i="1"/>
  <c r="I29" i="1"/>
  <c r="H29" i="1"/>
  <c r="G29" i="1"/>
  <c r="F29" i="1"/>
  <c r="E29" i="1"/>
  <c r="D29" i="1"/>
  <c r="M27" i="1"/>
  <c r="L27" i="1"/>
  <c r="K27" i="1"/>
  <c r="J27" i="1"/>
  <c r="I27" i="1"/>
  <c r="H27" i="1"/>
  <c r="G27" i="1"/>
  <c r="F27" i="1"/>
  <c r="E27" i="1"/>
  <c r="D27" i="1"/>
  <c r="T26" i="1"/>
  <c r="T28" i="1"/>
  <c r="U28" i="1" s="1"/>
  <c r="V28" i="1" s="1"/>
  <c r="T30" i="1"/>
  <c r="U30" i="1" s="1"/>
  <c r="V30" i="1" s="1"/>
  <c r="T32" i="1"/>
  <c r="U32" i="1" s="1"/>
  <c r="V32" i="1" s="1"/>
  <c r="T34" i="1"/>
  <c r="U34" i="1" s="1"/>
  <c r="V34" i="1" s="1"/>
  <c r="T36" i="1"/>
  <c r="U36" i="1" s="1"/>
  <c r="V36" i="1" s="1"/>
  <c r="T38" i="1"/>
  <c r="U38" i="1" s="1"/>
  <c r="V38" i="1" s="1"/>
  <c r="T40" i="1"/>
  <c r="U40" i="1" s="1"/>
  <c r="V40" i="1" s="1"/>
  <c r="T42" i="1"/>
  <c r="U42" i="1" s="1"/>
  <c r="V42" i="1" s="1"/>
  <c r="T44" i="1"/>
  <c r="U44" i="1" s="1"/>
  <c r="V44" i="1" s="1"/>
  <c r="R42" i="1"/>
  <c r="D48" i="1" l="1"/>
  <c r="H48" i="1"/>
  <c r="L48" i="1"/>
  <c r="G48" i="1"/>
  <c r="K48" i="1"/>
  <c r="E48" i="1"/>
  <c r="I48" i="1"/>
  <c r="M48" i="1"/>
  <c r="J48" i="1"/>
  <c r="F48" i="1"/>
  <c r="U26" i="1"/>
  <c r="V26" i="1" s="1"/>
  <c r="V47" i="1" s="1"/>
  <c r="W30" i="1" s="1"/>
  <c r="T47" i="1"/>
  <c r="R44" i="1"/>
  <c r="R40" i="1"/>
  <c r="R38" i="1"/>
  <c r="R36" i="1"/>
  <c r="R34" i="1"/>
  <c r="R32" i="1"/>
  <c r="R30" i="1"/>
  <c r="R28" i="1"/>
  <c r="R26" i="1"/>
  <c r="M47" i="1" l="1"/>
  <c r="W42" i="1"/>
  <c r="U47" i="1"/>
  <c r="W44" i="1"/>
  <c r="W40" i="1"/>
  <c r="W38" i="1"/>
  <c r="W36" i="1"/>
  <c r="W34" i="1"/>
  <c r="W32" i="1"/>
  <c r="W26" i="1"/>
  <c r="W28" i="1"/>
  <c r="J1" i="1"/>
  <c r="W47" i="1" l="1"/>
  <c r="I1" i="1"/>
  <c r="K1" i="1"/>
  <c r="D1" i="1"/>
  <c r="H1" i="1"/>
  <c r="E1" i="1"/>
  <c r="L1" i="1"/>
  <c r="F1" i="1"/>
  <c r="G1" i="1"/>
  <c r="L47" i="1" l="1"/>
  <c r="H47" i="1"/>
  <c r="D47" i="1"/>
  <c r="K47" i="1"/>
  <c r="G47" i="1"/>
  <c r="J47" i="1"/>
  <c r="F47" i="1"/>
  <c r="I47" i="1"/>
  <c r="E4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Carlos Amador Estévez Virgen</author>
  </authors>
  <commentList>
    <comment ref="V21" authorId="0" shapeId="0" xr:uid="{00000000-0006-0000-0000-000001000000}">
      <text>
        <r>
          <rPr>
            <b/>
            <sz val="9"/>
            <color indexed="81"/>
            <rFont val="Tahoma"/>
            <family val="2"/>
          </rPr>
          <t>Carlos Amador Estévez Virgen:</t>
        </r>
        <r>
          <rPr>
            <sz val="9"/>
            <color indexed="81"/>
            <rFont val="Tahoma"/>
            <family val="2"/>
          </rPr>
          <t xml:space="preserve">
Puntos que podemos mejorar si la evaluación se eleva al 100%</t>
        </r>
      </text>
    </comment>
    <comment ref="W21" authorId="0" shapeId="0" xr:uid="{00000000-0006-0000-0000-000002000000}">
      <text>
        <r>
          <rPr>
            <b/>
            <sz val="9"/>
            <color indexed="81"/>
            <rFont val="Tahoma"/>
            <family val="2"/>
          </rPr>
          <t>Carlos Amador Estévez Virgen:</t>
        </r>
        <r>
          <rPr>
            <sz val="9"/>
            <color indexed="81"/>
            <rFont val="Tahoma"/>
            <family val="2"/>
          </rPr>
          <t xml:space="preserve">
Que % de la mejora total esta en la necesidad</t>
        </r>
      </text>
    </comment>
    <comment ref="D25" authorId="0" shapeId="0" xr:uid="{00000000-0006-0000-0000-000003000000}">
      <text>
        <r>
          <rPr>
            <b/>
            <sz val="9"/>
            <color indexed="81"/>
            <rFont val="Tahoma"/>
            <family val="2"/>
          </rPr>
          <t>Carlos Amador Estévez Virgen:</t>
        </r>
        <r>
          <rPr>
            <sz val="9"/>
            <color indexed="81"/>
            <rFont val="Tahoma"/>
            <family val="2"/>
          </rPr>
          <t xml:space="preserve">
1= cubrimos muy mal
3= lo cubrimos
9= lo cubrimos muy bien</t>
        </r>
      </text>
    </comment>
    <comment ref="E25" authorId="0" shapeId="0" xr:uid="{00000000-0006-0000-0000-000004000000}">
      <text>
        <r>
          <rPr>
            <b/>
            <sz val="9"/>
            <color indexed="81"/>
            <rFont val="Tahoma"/>
            <family val="2"/>
          </rPr>
          <t>Carlos Amador Estévez Virgen:</t>
        </r>
        <r>
          <rPr>
            <sz val="9"/>
            <color indexed="81"/>
            <rFont val="Tahoma"/>
            <family val="2"/>
          </rPr>
          <t xml:space="preserve">
1= cubrimos muy mal
3= lo cubrimos
9= lo cubrimos muy bien</t>
        </r>
      </text>
    </comment>
    <comment ref="F25" authorId="0" shapeId="0" xr:uid="{00000000-0006-0000-0000-000005000000}">
      <text>
        <r>
          <rPr>
            <b/>
            <sz val="9"/>
            <color indexed="81"/>
            <rFont val="Tahoma"/>
            <family val="2"/>
          </rPr>
          <t>Carlos Amador Estévez Virgen:</t>
        </r>
        <r>
          <rPr>
            <sz val="9"/>
            <color indexed="81"/>
            <rFont val="Tahoma"/>
            <family val="2"/>
          </rPr>
          <t xml:space="preserve">
1= cubrimos muy mal
3= lo cubrimos
9= lo cubrimos muy bien</t>
        </r>
      </text>
    </comment>
    <comment ref="G25" authorId="0" shapeId="0" xr:uid="{00000000-0006-0000-0000-000006000000}">
      <text>
        <r>
          <rPr>
            <b/>
            <sz val="9"/>
            <color indexed="81"/>
            <rFont val="Tahoma"/>
            <family val="2"/>
          </rPr>
          <t>Carlos Amador Estévez Virgen:</t>
        </r>
        <r>
          <rPr>
            <sz val="9"/>
            <color indexed="81"/>
            <rFont val="Tahoma"/>
            <family val="2"/>
          </rPr>
          <t xml:space="preserve">
1= cubrimos muy mal
3= lo cubrimos
9= lo cubrimos muy bien</t>
        </r>
      </text>
    </comment>
    <comment ref="H25" authorId="0" shapeId="0" xr:uid="{00000000-0006-0000-0000-000007000000}">
      <text>
        <r>
          <rPr>
            <b/>
            <sz val="9"/>
            <color indexed="81"/>
            <rFont val="Tahoma"/>
            <family val="2"/>
          </rPr>
          <t>Carlos Amador Estévez Virgen:</t>
        </r>
        <r>
          <rPr>
            <sz val="9"/>
            <color indexed="81"/>
            <rFont val="Tahoma"/>
            <family val="2"/>
          </rPr>
          <t xml:space="preserve">
1= cubrimos muy mal
3= lo cubrimos
9= lo cubrimos muy bien</t>
        </r>
      </text>
    </comment>
    <comment ref="I25" authorId="0" shapeId="0" xr:uid="{00000000-0006-0000-0000-000008000000}">
      <text>
        <r>
          <rPr>
            <b/>
            <sz val="9"/>
            <color indexed="81"/>
            <rFont val="Tahoma"/>
            <family val="2"/>
          </rPr>
          <t>Carlos Amador Estévez Virgen:</t>
        </r>
        <r>
          <rPr>
            <sz val="9"/>
            <color indexed="81"/>
            <rFont val="Tahoma"/>
            <family val="2"/>
          </rPr>
          <t xml:space="preserve">
1= cubrimos muy mal
3= lo cubrimos
9= lo cubrimos muy bien</t>
        </r>
      </text>
    </comment>
    <comment ref="J25" authorId="0" shapeId="0" xr:uid="{00000000-0006-0000-0000-000009000000}">
      <text>
        <r>
          <rPr>
            <b/>
            <sz val="9"/>
            <color indexed="81"/>
            <rFont val="Tahoma"/>
            <family val="2"/>
          </rPr>
          <t>Carlos Amador Estévez Virgen:</t>
        </r>
        <r>
          <rPr>
            <sz val="9"/>
            <color indexed="81"/>
            <rFont val="Tahoma"/>
            <family val="2"/>
          </rPr>
          <t xml:space="preserve">
1= cubrimos muy mal
3= lo cubrimos
9= lo cubrimos muy bien</t>
        </r>
      </text>
    </comment>
    <comment ref="K25" authorId="0" shapeId="0" xr:uid="{00000000-0006-0000-0000-00000A000000}">
      <text>
        <r>
          <rPr>
            <b/>
            <sz val="9"/>
            <color indexed="81"/>
            <rFont val="Tahoma"/>
            <family val="2"/>
          </rPr>
          <t>Carlos Amador Estévez Virgen:</t>
        </r>
        <r>
          <rPr>
            <sz val="9"/>
            <color indexed="81"/>
            <rFont val="Tahoma"/>
            <family val="2"/>
          </rPr>
          <t xml:space="preserve">
1= cubrimos muy mal
3= lo cubrimos
9= lo cubrimos muy bien</t>
        </r>
      </text>
    </comment>
    <comment ref="L25" authorId="0" shapeId="0" xr:uid="{00000000-0006-0000-0000-00000B000000}">
      <text>
        <r>
          <rPr>
            <b/>
            <sz val="9"/>
            <color indexed="81"/>
            <rFont val="Tahoma"/>
            <family val="2"/>
          </rPr>
          <t>Carlos Amador Estévez Virgen:</t>
        </r>
        <r>
          <rPr>
            <sz val="9"/>
            <color indexed="81"/>
            <rFont val="Tahoma"/>
            <family val="2"/>
          </rPr>
          <t xml:space="preserve">
1= cubrimos muy mal
3= lo cubrimos
9= lo cubrimos muy bien</t>
        </r>
      </text>
    </comment>
    <comment ref="M25" authorId="0" shapeId="0" xr:uid="{00000000-0006-0000-0000-00000C000000}">
      <text>
        <r>
          <rPr>
            <b/>
            <sz val="9"/>
            <color indexed="81"/>
            <rFont val="Tahoma"/>
            <family val="2"/>
          </rPr>
          <t>Carlos Amador Estévez Virgen:</t>
        </r>
        <r>
          <rPr>
            <sz val="9"/>
            <color indexed="81"/>
            <rFont val="Tahoma"/>
            <family val="2"/>
          </rPr>
          <t xml:space="preserve">
1= cubrimos muy mal
3= lo cubrimos
9= lo cubrimos muy bien</t>
        </r>
      </text>
    </comment>
    <comment ref="N25" authorId="0" shapeId="0" xr:uid="{00000000-0006-0000-0000-00000D000000}">
      <text>
        <r>
          <rPr>
            <b/>
            <sz val="9"/>
            <color indexed="81"/>
            <rFont val="Tahoma"/>
            <family val="2"/>
          </rPr>
          <t>Carlos Amador Estévez Virgen:</t>
        </r>
        <r>
          <rPr>
            <sz val="9"/>
            <color indexed="81"/>
            <rFont val="Tahoma"/>
            <family val="2"/>
          </rPr>
          <t xml:space="preserve">
1=nada importante
2= algo importante
3= importante
4= algo importante
5= muy importante</t>
        </r>
      </text>
    </comment>
    <comment ref="P25" authorId="0" shapeId="0" xr:uid="{00000000-0006-0000-0000-00000E000000}">
      <text>
        <r>
          <rPr>
            <b/>
            <sz val="9"/>
            <color indexed="81"/>
            <rFont val="Tahoma"/>
            <family val="2"/>
          </rPr>
          <t>Carlos Amador Estévez Virgen:</t>
        </r>
        <r>
          <rPr>
            <sz val="9"/>
            <color indexed="81"/>
            <rFont val="Tahoma"/>
            <family val="2"/>
          </rPr>
          <t xml:space="preserve">
1= lo hacemos muy mal
2= lo hacemos mal
3= lo hacemos
4= lo hacemos bien
5= somos los mejores </t>
        </r>
      </text>
    </comment>
    <comment ref="Q25" authorId="0" shapeId="0" xr:uid="{00000000-0006-0000-0000-00000F000000}">
      <text>
        <r>
          <rPr>
            <b/>
            <sz val="9"/>
            <color indexed="81"/>
            <rFont val="Tahoma"/>
            <family val="2"/>
          </rPr>
          <t>Carlos Amador Estévez Virgen:</t>
        </r>
        <r>
          <rPr>
            <sz val="9"/>
            <color indexed="81"/>
            <rFont val="Tahoma"/>
            <family val="2"/>
          </rPr>
          <t xml:space="preserve">
1= lo hacen muy mal
2= lo hacen mal
3= lo hacen
4= lo hacen bien
5= son los mejores</t>
        </r>
      </text>
    </comment>
    <comment ref="D26" authorId="0" shapeId="0" xr:uid="{00000000-0006-0000-0000-000010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26" authorId="0" shapeId="0" xr:uid="{00000000-0006-0000-0000-000011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26" authorId="0" shapeId="0" xr:uid="{00000000-0006-0000-0000-000012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26" authorId="0" shapeId="0" xr:uid="{00000000-0006-0000-0000-000013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26" authorId="0" shapeId="0" xr:uid="{00000000-0006-0000-0000-000014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26" authorId="0" shapeId="0" xr:uid="{00000000-0006-0000-0000-000015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26" authorId="0" shapeId="0" xr:uid="{00000000-0006-0000-0000-000016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26" authorId="0" shapeId="0" xr:uid="{00000000-0006-0000-0000-000017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26" authorId="0" shapeId="0" xr:uid="{00000000-0006-0000-0000-000018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26" authorId="0" shapeId="0" xr:uid="{00000000-0006-0000-0000-000019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28" authorId="0" shapeId="0" xr:uid="{00000000-0006-0000-0000-00001A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28" authorId="0" shapeId="0" xr:uid="{00000000-0006-0000-0000-00001B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28" authorId="0" shapeId="0" xr:uid="{00000000-0006-0000-0000-00001C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28" authorId="0" shapeId="0" xr:uid="{00000000-0006-0000-0000-00001D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28" authorId="0" shapeId="0" xr:uid="{00000000-0006-0000-0000-00001E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28" authorId="0" shapeId="0" xr:uid="{00000000-0006-0000-0000-00001F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28" authorId="0" shapeId="0" xr:uid="{00000000-0006-0000-0000-000020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28" authorId="0" shapeId="0" xr:uid="{00000000-0006-0000-0000-000021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28" authorId="0" shapeId="0" xr:uid="{00000000-0006-0000-0000-000022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28" authorId="0" shapeId="0" xr:uid="{00000000-0006-0000-0000-000023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30" authorId="0" shapeId="0" xr:uid="{00000000-0006-0000-0000-000024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30" authorId="0" shapeId="0" xr:uid="{00000000-0006-0000-0000-000025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30" authorId="0" shapeId="0" xr:uid="{00000000-0006-0000-0000-000026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30" authorId="0" shapeId="0" xr:uid="{00000000-0006-0000-0000-000027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30" authorId="0" shapeId="0" xr:uid="{00000000-0006-0000-0000-000028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30" authorId="0" shapeId="0" xr:uid="{00000000-0006-0000-0000-000029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30" authorId="0" shapeId="0" xr:uid="{00000000-0006-0000-0000-00002A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30" authorId="0" shapeId="0" xr:uid="{00000000-0006-0000-0000-00002B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30" authorId="0" shapeId="0" xr:uid="{00000000-0006-0000-0000-00002C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30" authorId="0" shapeId="0" xr:uid="{00000000-0006-0000-0000-00002D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32" authorId="0" shapeId="0" xr:uid="{00000000-0006-0000-0000-00002E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32" authorId="0" shapeId="0" xr:uid="{00000000-0006-0000-0000-00002F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32" authorId="0" shapeId="0" xr:uid="{00000000-0006-0000-0000-000030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32" authorId="0" shapeId="0" xr:uid="{00000000-0006-0000-0000-000031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32" authorId="0" shapeId="0" xr:uid="{00000000-0006-0000-0000-000032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32" authorId="0" shapeId="0" xr:uid="{00000000-0006-0000-0000-000033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32" authorId="0" shapeId="0" xr:uid="{00000000-0006-0000-0000-000034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32" authorId="0" shapeId="0" xr:uid="{00000000-0006-0000-0000-000035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32" authorId="0" shapeId="0" xr:uid="{00000000-0006-0000-0000-000036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32" authorId="0" shapeId="0" xr:uid="{00000000-0006-0000-0000-000037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34" authorId="0" shapeId="0" xr:uid="{00000000-0006-0000-0000-000038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34" authorId="0" shapeId="0" xr:uid="{00000000-0006-0000-0000-000039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34" authorId="0" shapeId="0" xr:uid="{00000000-0006-0000-0000-00003A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34" authorId="0" shapeId="0" xr:uid="{00000000-0006-0000-0000-00003B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34" authorId="0" shapeId="0" xr:uid="{00000000-0006-0000-0000-00003C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34" authorId="0" shapeId="0" xr:uid="{00000000-0006-0000-0000-00003D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34" authorId="0" shapeId="0" xr:uid="{00000000-0006-0000-0000-00003E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34" authorId="0" shapeId="0" xr:uid="{00000000-0006-0000-0000-00003F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34" authorId="0" shapeId="0" xr:uid="{00000000-0006-0000-0000-000040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34" authorId="0" shapeId="0" xr:uid="{00000000-0006-0000-0000-000041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36" authorId="0" shapeId="0" xr:uid="{00000000-0006-0000-0000-000042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36" authorId="0" shapeId="0" xr:uid="{00000000-0006-0000-0000-000043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36" authorId="0" shapeId="0" xr:uid="{00000000-0006-0000-0000-000044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36" authorId="0" shapeId="0" xr:uid="{00000000-0006-0000-0000-000045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36" authorId="0" shapeId="0" xr:uid="{00000000-0006-0000-0000-000046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36" authorId="0" shapeId="0" xr:uid="{00000000-0006-0000-0000-000047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36" authorId="0" shapeId="0" xr:uid="{00000000-0006-0000-0000-000048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36" authorId="0" shapeId="0" xr:uid="{00000000-0006-0000-0000-000049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36" authorId="0" shapeId="0" xr:uid="{00000000-0006-0000-0000-00004A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36" authorId="0" shapeId="0" xr:uid="{00000000-0006-0000-0000-00004B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38" authorId="0" shapeId="0" xr:uid="{00000000-0006-0000-0000-00004C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38" authorId="0" shapeId="0" xr:uid="{00000000-0006-0000-0000-00004D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38" authorId="0" shapeId="0" xr:uid="{00000000-0006-0000-0000-00004E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38" authorId="0" shapeId="0" xr:uid="{00000000-0006-0000-0000-00004F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38" authorId="0" shapeId="0" xr:uid="{00000000-0006-0000-0000-000050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38" authorId="0" shapeId="0" xr:uid="{00000000-0006-0000-0000-000051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38" authorId="0" shapeId="0" xr:uid="{00000000-0006-0000-0000-000052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38" authorId="0" shapeId="0" xr:uid="{00000000-0006-0000-0000-000053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38" authorId="0" shapeId="0" xr:uid="{00000000-0006-0000-0000-000054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38" authorId="0" shapeId="0" xr:uid="{00000000-0006-0000-0000-000055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40" authorId="0" shapeId="0" xr:uid="{00000000-0006-0000-0000-000056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40" authorId="0" shapeId="0" xr:uid="{00000000-0006-0000-0000-000057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40" authorId="0" shapeId="0" xr:uid="{00000000-0006-0000-0000-000058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40" authorId="0" shapeId="0" xr:uid="{00000000-0006-0000-0000-000059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40" authorId="0" shapeId="0" xr:uid="{00000000-0006-0000-0000-00005A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40" authorId="0" shapeId="0" xr:uid="{00000000-0006-0000-0000-00005B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40" authorId="0" shapeId="0" xr:uid="{00000000-0006-0000-0000-00005C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40" authorId="0" shapeId="0" xr:uid="{00000000-0006-0000-0000-00005D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40" authorId="0" shapeId="0" xr:uid="{00000000-0006-0000-0000-00005E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40" authorId="0" shapeId="0" xr:uid="{00000000-0006-0000-0000-00005F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42" authorId="0" shapeId="0" xr:uid="{00000000-0006-0000-0000-000060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42" authorId="0" shapeId="0" xr:uid="{00000000-0006-0000-0000-000061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42" authorId="0" shapeId="0" xr:uid="{00000000-0006-0000-0000-000062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42" authorId="0" shapeId="0" xr:uid="{00000000-0006-0000-0000-000063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42" authorId="0" shapeId="0" xr:uid="{00000000-0006-0000-0000-000064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42" authorId="0" shapeId="0" xr:uid="{00000000-0006-0000-0000-000065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42" authorId="0" shapeId="0" xr:uid="{00000000-0006-0000-0000-000066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42" authorId="0" shapeId="0" xr:uid="{00000000-0006-0000-0000-000067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42" authorId="0" shapeId="0" xr:uid="{00000000-0006-0000-0000-000068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42" authorId="0" shapeId="0" xr:uid="{00000000-0006-0000-0000-000069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D44" authorId="0" shapeId="0" xr:uid="{00000000-0006-0000-0000-00006A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E44" authorId="0" shapeId="0" xr:uid="{00000000-0006-0000-0000-00006B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F44" authorId="0" shapeId="0" xr:uid="{00000000-0006-0000-0000-00006C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G44" authorId="0" shapeId="0" xr:uid="{00000000-0006-0000-0000-00006D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H44" authorId="0" shapeId="0" xr:uid="{00000000-0006-0000-0000-00006E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I44" authorId="0" shapeId="0" xr:uid="{00000000-0006-0000-0000-00006F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J44" authorId="0" shapeId="0" xr:uid="{00000000-0006-0000-0000-000070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K44" authorId="0" shapeId="0" xr:uid="{00000000-0006-0000-0000-000071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L44" authorId="0" shapeId="0" xr:uid="{00000000-0006-0000-0000-000072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M44" authorId="0" shapeId="0" xr:uid="{00000000-0006-0000-0000-000073000000}">
      <text>
        <r>
          <rPr>
            <b/>
            <sz val="9"/>
            <color indexed="81"/>
            <rFont val="Tahoma"/>
            <family val="2"/>
          </rPr>
          <t>Carlos Amador Estévez Virgen:</t>
        </r>
        <r>
          <rPr>
            <sz val="9"/>
            <color indexed="81"/>
            <rFont val="Tahoma"/>
            <family val="2"/>
          </rPr>
          <t xml:space="preserve">
0= sin relación
1= muy poca  relación
3= poca relación
9= mucha relación</t>
        </r>
      </text>
    </comment>
    <comment ref="C49" authorId="0" shapeId="0" xr:uid="{00000000-0006-0000-0000-000074000000}">
      <text>
        <r>
          <rPr>
            <b/>
            <sz val="9"/>
            <color indexed="81"/>
            <rFont val="Tahoma"/>
            <family val="2"/>
          </rPr>
          <t>Carlos Amador Estévez Virgen:</t>
        </r>
        <r>
          <rPr>
            <sz val="9"/>
            <color indexed="81"/>
            <rFont val="Tahoma"/>
            <family val="2"/>
          </rPr>
          <t xml:space="preserve">
1: Muy malo
2: Malo
3: Regular
4: Bueno
5: Muy bueno</t>
        </r>
      </text>
    </comment>
    <comment ref="C59" authorId="0" shapeId="0" xr:uid="{00000000-0006-0000-0000-000075000000}">
      <text>
        <r>
          <rPr>
            <b/>
            <sz val="9"/>
            <color indexed="81"/>
            <rFont val="Tahoma"/>
            <family val="2"/>
          </rPr>
          <t>Carlos Amador Estévez Virgen:</t>
        </r>
        <r>
          <rPr>
            <sz val="9"/>
            <color indexed="81"/>
            <rFont val="Tahoma"/>
            <family val="2"/>
          </rPr>
          <t xml:space="preserve">
SMED, TPM, LEAN, ETC</t>
        </r>
      </text>
    </comment>
  </commentList>
</comments>
</file>

<file path=xl/sharedStrings.xml><?xml version="1.0" encoding="utf-8"?>
<sst xmlns="http://schemas.openxmlformats.org/spreadsheetml/2006/main" count="90" uniqueCount="86">
  <si>
    <t>Desempeño</t>
  </si>
  <si>
    <t>Competencia</t>
  </si>
  <si>
    <t>(1 a 5)</t>
  </si>
  <si>
    <t>Total</t>
  </si>
  <si>
    <t>Indicador métrico. (fechas, checklist)</t>
  </si>
  <si>
    <t>Especificación. (limites)</t>
  </si>
  <si>
    <t>Importancia  para el cliente</t>
  </si>
  <si>
    <t xml:space="preserve">Evaluación técnica personal. </t>
  </si>
  <si>
    <t>PASOS PARA CONSTRUIR QFD</t>
  </si>
  <si>
    <t>Llenar la columna de importanica para el cliente con valores del 1 al 5 donde el 5 es lo mas importante</t>
  </si>
  <si>
    <t>Llenar la columna de los requerimientos del cliente,  que hacemos para cumplirlos (como), y los factores criticos para la calidad (como puede fallar.)</t>
  </si>
  <si>
    <t>Llenar la columnda de competencia (en que nivel cubre la competencia las necesidades de los clientes del 1 al 5 donde el 5 es el mejor)</t>
  </si>
  <si>
    <t>Llenar la columna del desempeño (en que nivelcubrimos las necesidades de los clientes actualmente con valores del 1 al 5 donde el 5 es el mejor)</t>
  </si>
  <si>
    <t>Llenar la parte de arriba de la Casa de calidad con forme las relaciones que existen entre los comos basandose en el cuadro de referencia 1.</t>
  </si>
  <si>
    <t>relación positiva fuerte</t>
  </si>
  <si>
    <t>relación positiva moderada</t>
  </si>
  <si>
    <t>sin relación</t>
  </si>
  <si>
    <t>relación negativa moderada</t>
  </si>
  <si>
    <t>relación negativa fuerte</t>
  </si>
  <si>
    <t>Evaluar con valores de 1, 3 y 9 el como cubrimos los requerimientos del cliente</t>
  </si>
  <si>
    <t>Comparación Desempeño respecto la competencia.</t>
  </si>
  <si>
    <t>Factores críticos para (Procesos, Calidad, Entrega, Seguridad…)</t>
  </si>
  <si>
    <t>Modos de Fallas</t>
  </si>
  <si>
    <t>Llenar las celdas de este color con valores 0, 1 ,3 y 9. Estos números indican la relación entre requerimiento del cliente y como lo cubrimos.</t>
  </si>
  <si>
    <t>analizar los datos tomando en cuenta las 2 sumas mayores del total pues estas nos ayudan a realizar nuestro pareto o 80&amp; 20% . Es importante ver tambien la relación que existe entre los comos, entre el como y el que, la importancia que tiene para el cliente, nuestro desempeño, el de la competencia.</t>
  </si>
  <si>
    <t>Cuadro de referencia</t>
  </si>
  <si>
    <t>Dirección de mejora</t>
  </si>
  <si>
    <t>Nivel actual</t>
  </si>
  <si>
    <t>Nivel competencia 1</t>
  </si>
  <si>
    <t>Nivel competencia 2</t>
  </si>
  <si>
    <t>Nivel competencia 3</t>
  </si>
  <si>
    <t>Meta</t>
  </si>
  <si>
    <t>Dificultad</t>
  </si>
  <si>
    <t>Peso ponderado</t>
  </si>
  <si>
    <t>Necesidad de cliente</t>
  </si>
  <si>
    <t>Necesidad superior</t>
  </si>
  <si>
    <t>Evaluación del cliente</t>
  </si>
  <si>
    <t>Evaluación ponderada</t>
  </si>
  <si>
    <t>Brecha Absoluta ponderada</t>
  </si>
  <si>
    <t>Brecha absoluta relativa</t>
  </si>
  <si>
    <t>Imp (Peso) cliente ponderada</t>
  </si>
  <si>
    <t>Materia prima</t>
  </si>
  <si>
    <t>Durable</t>
  </si>
  <si>
    <t>Resistencia</t>
  </si>
  <si>
    <t>Libre de residuos</t>
  </si>
  <si>
    <t>Elegante</t>
  </si>
  <si>
    <t>Comodidad</t>
  </si>
  <si>
    <t>Diseño</t>
  </si>
  <si>
    <t>Mercado</t>
  </si>
  <si>
    <t>Precio Justo</t>
  </si>
  <si>
    <t>Varios modelos</t>
  </si>
  <si>
    <t>Precio</t>
  </si>
  <si>
    <t>Grosor de piel</t>
  </si>
  <si>
    <t>Nivel de resistencia</t>
  </si>
  <si>
    <t>Especif tecnica</t>
  </si>
  <si>
    <t>Tipo de piel</t>
  </si>
  <si>
    <t>Tipo de Forro</t>
  </si>
  <si>
    <t>Dureza</t>
  </si>
  <si>
    <t>Prueba  del tacon</t>
  </si>
  <si>
    <t>Confortable</t>
  </si>
  <si>
    <t>Suave al caminar</t>
  </si>
  <si>
    <t>Diseño innovador</t>
  </si>
  <si>
    <t>De moda</t>
  </si>
  <si>
    <t>Marca prestigio</t>
  </si>
  <si>
    <t>Total:</t>
  </si>
  <si>
    <t>Llevar la evaluación del cliente (como nos califica, esto puede ser en base a quejas, encuestas)</t>
  </si>
  <si>
    <t>Verificación 1</t>
  </si>
  <si>
    <t>Verificación
1</t>
  </si>
  <si>
    <t>Verificación
2</t>
  </si>
  <si>
    <t>Verificación
3</t>
  </si>
  <si>
    <t>Verificación 2</t>
  </si>
  <si>
    <t>Verificación 3</t>
  </si>
  <si>
    <t>Verificación
4</t>
  </si>
  <si>
    <t>Verificación 4</t>
  </si>
  <si>
    <t>Verificar los datos en color rojo, deberá ser en donde debemos enfofarnos al tener mayo relación y mayor impacto en el cliente</t>
  </si>
  <si>
    <t>Verificar datos en rojo, Conocer cuantos puntos % podemos mejorar si la evaluación de este criterio se eleva al 100%</t>
  </si>
  <si>
    <t>Verificar datos en rojo, En que punto nos podemos mejorar, que característica es la que mayor beneficios nos dará</t>
  </si>
  <si>
    <r>
      <t xml:space="preserve">Verificar datos en rojo, Verificar la diferencia entre competencia y nosotros, </t>
    </r>
    <r>
      <rPr>
        <b/>
        <sz val="12"/>
        <color theme="1"/>
        <rFont val="Calibri"/>
        <family val="2"/>
        <scheme val="minor"/>
      </rPr>
      <t>prestar atención en todos los puntos que podemos o debemos mejorar.</t>
    </r>
  </si>
  <si>
    <t>Verificar los datos en color rojo, que tan bien cubrimos los comos….</t>
  </si>
  <si>
    <t>Iniciativa plan de mejora</t>
  </si>
  <si>
    <t>Se realiza evaluación tecnica sobre el como se cubre el como más crítico resultado de la verificación 4, es importante ver también las calificaciones de los clientes para tomar la mejor desición</t>
  </si>
  <si>
    <t>indicar el metodo de medición que se utilizará para evaluar los comos de la matriz, que indicador se puede utilizar</t>
  </si>
  <si>
    <t>si se puede obtener esta información para ver hacia donde mejorar en base a competencia, valores técnicos de como la competencia los cubre.</t>
  </si>
  <si>
    <t>se detalla en base a punto 11 las mejoras que se podrían hacer, se ponen metas y se pueden hacer iniciativas para alcanzar dichas mejoras</t>
  </si>
  <si>
    <t>Trasladar la información a los siguientes niveles, departamentos.</t>
  </si>
  <si>
    <t>Titulo de proyecto, producto: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</si>
</sst>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2"/>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
      <b/>
      <sz val="14"/>
      <color theme="0"/>
      <name val="Calibri"/>
      <family val="2"/>
      <scheme val="minor"/>
    </font>
    <font>
      <b/>
      <sz val="15"/>
      <color theme="1"/>
      <name val="Calibri"/>
      <family val="2"/>
      <scheme val="minor"/>
    </font>
    <font>
      <sz val="12"/>
      <color theme="0"/>
      <name val="Calibri"/>
      <family val="2"/>
      <scheme val="minor"/>
    </font>
    <font>
      <b/>
      <sz val="12"/>
      <color theme="1"/>
      <name val="Calibri"/>
      <family val="2"/>
      <scheme val="minor"/>
    </font>
    <font>
      <sz val="11"/>
      <color theme="1"/>
      <name val="Calibri"/>
      <family val="2"/>
      <scheme val="minor"/>
    </font>
    <font>
      <sz val="11"/>
      <name val="Calibri"/>
      <family val="2"/>
      <scheme val="minor"/>
    </font>
    <font>
      <sz val="18"/>
      <color theme="0"/>
      <name val="Calibri"/>
      <family val="2"/>
      <scheme val="minor"/>
    </font>
    <font>
      <b/>
      <sz val="16"/>
      <color theme="1"/>
      <name val="Calibri"/>
      <family val="2"/>
      <scheme val="minor"/>
    </font>
    <font>
      <b/>
      <sz val="22"/>
      <color theme="1"/>
      <name val="Calibri"/>
      <family val="2"/>
      <scheme val="minor"/>
    </font>
    <font>
      <sz val="12"/>
      <name val="Calibri"/>
      <family val="2"/>
      <scheme val="minor"/>
    </font>
    <font>
      <b/>
      <sz val="20"/>
      <color theme="0"/>
      <name val="Calibri"/>
      <family val="2"/>
      <scheme val="minor"/>
    </font>
  </fonts>
  <fills count="2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1"/>
        <bgColor indexed="64"/>
      </patternFill>
    </fill>
    <fill>
      <patternFill patternType="solid">
        <fgColor theme="0" tint="-0.499984740745262"/>
        <bgColor indexed="64"/>
      </patternFill>
    </fill>
    <fill>
      <patternFill patternType="solid">
        <fgColor theme="1" tint="4.9989318521683403E-2"/>
        <bgColor indexed="64"/>
      </patternFill>
    </fill>
    <fill>
      <patternFill patternType="solid">
        <fgColor rgb="FF7030A0"/>
        <bgColor indexed="64"/>
      </patternFill>
    </fill>
    <fill>
      <patternFill patternType="solid">
        <fgColor rgb="FFDA16B5"/>
        <bgColor indexed="64"/>
      </patternFill>
    </fill>
    <fill>
      <patternFill patternType="solid">
        <fgColor rgb="FF0070C0"/>
        <bgColor indexed="64"/>
      </patternFill>
    </fill>
    <fill>
      <patternFill patternType="solid">
        <fgColor theme="2" tint="-0.499984740745262"/>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3"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auto="1"/>
      </right>
      <top style="thin">
        <color theme="0"/>
      </top>
      <bottom style="thin">
        <color theme="0"/>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s>
  <cellStyleXfs count="2">
    <xf numFmtId="0" fontId="0" fillId="0" borderId="0"/>
    <xf numFmtId="9" fontId="12" fillId="0" borderId="0" applyFont="0" applyFill="0" applyBorder="0" applyAlignment="0" applyProtection="0"/>
  </cellStyleXfs>
  <cellXfs count="115">
    <xf numFmtId="0" fontId="0" fillId="0" borderId="0" xfId="0"/>
    <xf numFmtId="0" fontId="0" fillId="2" borderId="0" xfId="0" applyFill="1"/>
    <xf numFmtId="0" fontId="0" fillId="2" borderId="0" xfId="0" applyFill="1" applyAlignment="1">
      <alignment wrapText="1"/>
    </xf>
    <xf numFmtId="0" fontId="0" fillId="2" borderId="0" xfId="0" applyFill="1" applyBorder="1" applyAlignment="1">
      <alignment wrapText="1"/>
    </xf>
    <xf numFmtId="0" fontId="0" fillId="2" borderId="0" xfId="0" applyFill="1" applyAlignment="1">
      <alignment horizontal="center"/>
    </xf>
    <xf numFmtId="0" fontId="0" fillId="2" borderId="1" xfId="0" applyFill="1" applyBorder="1"/>
    <xf numFmtId="0" fontId="0" fillId="2" borderId="0" xfId="0" applyFill="1" applyAlignment="1">
      <alignment horizontal="center" vertical="center"/>
    </xf>
    <xf numFmtId="0" fontId="0" fillId="5" borderId="2" xfId="0" applyFill="1" applyBorder="1" applyAlignment="1">
      <alignment horizontal="center" vertical="center" wrapText="1"/>
    </xf>
    <xf numFmtId="0" fontId="2" fillId="2" borderId="0" xfId="0" applyFont="1" applyFill="1"/>
    <xf numFmtId="0" fontId="2" fillId="2" borderId="0" xfId="0" applyFont="1" applyFill="1" applyAlignment="1">
      <alignment wrapText="1"/>
    </xf>
    <xf numFmtId="0" fontId="2" fillId="2" borderId="0" xfId="0" applyFont="1" applyFill="1" applyBorder="1" applyAlignment="1">
      <alignment wrapText="1"/>
    </xf>
    <xf numFmtId="0" fontId="0" fillId="5" borderId="2" xfId="0" applyFill="1" applyBorder="1" applyAlignment="1">
      <alignment horizontal="center"/>
    </xf>
    <xf numFmtId="0" fontId="1" fillId="5" borderId="1" xfId="0" applyFont="1" applyFill="1" applyBorder="1" applyAlignment="1">
      <alignment horizontal="center" vertical="center" wrapText="1"/>
    </xf>
    <xf numFmtId="0" fontId="1" fillId="5" borderId="3" xfId="0" applyFont="1" applyFill="1" applyBorder="1" applyAlignment="1">
      <alignment horizontal="center" vertical="center"/>
    </xf>
    <xf numFmtId="0" fontId="1" fillId="6" borderId="3" xfId="0" applyFont="1" applyFill="1" applyBorder="1" applyAlignment="1">
      <alignment horizontal="center" vertical="center"/>
    </xf>
    <xf numFmtId="0" fontId="9" fillId="7" borderId="1" xfId="0" applyFont="1" applyFill="1" applyBorder="1" applyAlignment="1">
      <alignment horizontal="center" wrapText="1"/>
    </xf>
    <xf numFmtId="0" fontId="9" fillId="7"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 fillId="4" borderId="2" xfId="0" applyFont="1" applyFill="1"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horizontal="center"/>
    </xf>
    <xf numFmtId="0" fontId="1" fillId="4" borderId="2" xfId="0" applyFont="1" applyFill="1" applyBorder="1" applyAlignment="1">
      <alignment horizontal="center" vertical="center" wrapText="1"/>
    </xf>
    <xf numFmtId="0" fontId="5" fillId="2" borderId="0" xfId="0" applyFont="1" applyFill="1"/>
    <xf numFmtId="0" fontId="0" fillId="7" borderId="3" xfId="0" applyFill="1" applyBorder="1" applyAlignment="1">
      <alignment vertical="center" wrapText="1"/>
    </xf>
    <xf numFmtId="0" fontId="0" fillId="7" borderId="1" xfId="0" applyFill="1" applyBorder="1" applyAlignment="1">
      <alignment vertical="center" wrapText="1"/>
    </xf>
    <xf numFmtId="0" fontId="4" fillId="2" borderId="0" xfId="0" applyFont="1" applyFill="1" applyAlignment="1">
      <alignment horizontal="center"/>
    </xf>
    <xf numFmtId="0" fontId="1" fillId="14" borderId="13" xfId="0" applyFont="1" applyFill="1" applyBorder="1" applyAlignment="1">
      <alignment horizontal="center" vertical="center"/>
    </xf>
    <xf numFmtId="0" fontId="5" fillId="13" borderId="2" xfId="0" applyFont="1" applyFill="1" applyBorder="1" applyAlignment="1">
      <alignment horizontal="center" vertical="center" wrapText="1"/>
    </xf>
    <xf numFmtId="0" fontId="8" fillId="10" borderId="9" xfId="0" applyFont="1" applyFill="1" applyBorder="1" applyAlignment="1">
      <alignment horizontal="center" vertical="center" wrapText="1"/>
    </xf>
    <xf numFmtId="9" fontId="14" fillId="10" borderId="9" xfId="1" applyFont="1" applyFill="1" applyBorder="1" applyAlignment="1">
      <alignment horizontal="center"/>
    </xf>
    <xf numFmtId="164" fontId="14" fillId="10" borderId="9" xfId="1" applyNumberFormat="1" applyFont="1" applyFill="1" applyBorder="1" applyAlignment="1">
      <alignment horizontal="center"/>
    </xf>
    <xf numFmtId="9" fontId="4" fillId="2" borderId="0" xfId="1" applyFont="1" applyFill="1" applyAlignment="1">
      <alignment horizontal="center" vertical="center"/>
    </xf>
    <xf numFmtId="0" fontId="17" fillId="11" borderId="0" xfId="0" applyFont="1" applyFill="1"/>
    <xf numFmtId="0" fontId="5" fillId="10" borderId="9" xfId="0" applyFont="1" applyFill="1" applyBorder="1" applyAlignment="1">
      <alignment horizontal="center" vertical="center"/>
    </xf>
    <xf numFmtId="0" fontId="14" fillId="10" borderId="9" xfId="0" applyFont="1" applyFill="1" applyBorder="1" applyAlignment="1">
      <alignment horizontal="center"/>
    </xf>
    <xf numFmtId="0" fontId="1" fillId="11" borderId="1" xfId="0" applyFont="1" applyFill="1" applyBorder="1" applyAlignment="1">
      <alignment vertical="center" wrapText="1"/>
    </xf>
    <xf numFmtId="0" fontId="0" fillId="15" borderId="3" xfId="0" applyFill="1" applyBorder="1" applyAlignment="1">
      <alignment horizontal="center" vertical="center" wrapText="1"/>
    </xf>
    <xf numFmtId="0" fontId="0" fillId="17" borderId="2"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3" xfId="0" applyFill="1" applyBorder="1"/>
    <xf numFmtId="0" fontId="0" fillId="19" borderId="1" xfId="0" applyFill="1" applyBorder="1" applyAlignment="1">
      <alignment horizontal="center"/>
    </xf>
    <xf numFmtId="0" fontId="0" fillId="3" borderId="1" xfId="0" applyFill="1" applyBorder="1"/>
    <xf numFmtId="0" fontId="0" fillId="19" borderId="2" xfId="0" applyFill="1" applyBorder="1" applyAlignment="1">
      <alignment horizontal="center" vertical="center" wrapText="1"/>
    </xf>
    <xf numFmtId="0" fontId="0" fillId="19" borderId="4" xfId="0" applyFill="1" applyBorder="1" applyAlignment="1">
      <alignment horizontal="center" vertical="center" wrapText="1"/>
    </xf>
    <xf numFmtId="0" fontId="0" fillId="19" borderId="3" xfId="0" applyFill="1" applyBorder="1" applyAlignment="1">
      <alignment horizontal="center" vertical="center" wrapText="1"/>
    </xf>
    <xf numFmtId="0" fontId="15" fillId="2" borderId="0" xfId="0" applyFont="1" applyFill="1" applyAlignment="1">
      <alignment horizontal="left" vertical="top"/>
    </xf>
    <xf numFmtId="0" fontId="1" fillId="11" borderId="1" xfId="0" applyFont="1" applyFill="1" applyBorder="1" applyAlignment="1">
      <alignment horizontal="center" vertical="center" wrapText="1"/>
    </xf>
    <xf numFmtId="0" fontId="1" fillId="11"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0" fillId="18" borderId="15" xfId="0" applyFill="1" applyBorder="1" applyAlignment="1">
      <alignment horizontal="center" wrapText="1"/>
    </xf>
    <xf numFmtId="0" fontId="0" fillId="18" borderId="5" xfId="0" applyFill="1" applyBorder="1" applyAlignment="1">
      <alignment horizontal="center" wrapText="1"/>
    </xf>
    <xf numFmtId="0" fontId="0" fillId="18" borderId="15" xfId="0" applyFill="1" applyBorder="1" applyAlignment="1">
      <alignment horizontal="center" vertical="center" wrapText="1"/>
    </xf>
    <xf numFmtId="0" fontId="0" fillId="18" borderId="5" xfId="0" applyFill="1" applyBorder="1" applyAlignment="1">
      <alignment horizontal="center" vertical="center" wrapText="1"/>
    </xf>
    <xf numFmtId="0" fontId="16" fillId="9" borderId="0" xfId="0" applyFont="1" applyFill="1" applyAlignment="1">
      <alignment horizontal="center" vertical="center"/>
    </xf>
    <xf numFmtId="1" fontId="0" fillId="16" borderId="2" xfId="1" applyNumberFormat="1" applyFont="1" applyFill="1" applyBorder="1" applyAlignment="1">
      <alignment horizontal="center" vertical="center"/>
    </xf>
    <xf numFmtId="1" fontId="0" fillId="16" borderId="3" xfId="1" applyNumberFormat="1" applyFont="1" applyFill="1" applyBorder="1" applyAlignment="1">
      <alignment horizontal="center" vertical="center"/>
    </xf>
    <xf numFmtId="1" fontId="1" fillId="16" borderId="2" xfId="1" applyNumberFormat="1" applyFont="1" applyFill="1" applyBorder="1" applyAlignment="1">
      <alignment horizontal="center" vertical="center" wrapText="1"/>
    </xf>
    <xf numFmtId="1" fontId="1" fillId="16" borderId="3" xfId="1" applyNumberFormat="1" applyFont="1" applyFill="1" applyBorder="1" applyAlignment="1">
      <alignment horizontal="center" vertical="center" wrapText="1"/>
    </xf>
    <xf numFmtId="0" fontId="0" fillId="7" borderId="2" xfId="0" applyFill="1" applyBorder="1" applyAlignment="1">
      <alignment horizontal="center" wrapText="1"/>
    </xf>
    <xf numFmtId="0" fontId="0" fillId="7" borderId="3" xfId="0" applyFill="1" applyBorder="1" applyAlignment="1">
      <alignment horizont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9" fontId="0" fillId="16" borderId="2" xfId="1" applyFont="1" applyFill="1" applyBorder="1" applyAlignment="1">
      <alignment horizontal="center" vertical="center"/>
    </xf>
    <xf numFmtId="9" fontId="0" fillId="16" borderId="3" xfId="1" applyFont="1" applyFill="1" applyBorder="1" applyAlignment="1">
      <alignment horizontal="center" vertical="center"/>
    </xf>
    <xf numFmtId="0" fontId="0" fillId="6" borderId="2" xfId="0" applyFill="1" applyBorder="1" applyAlignment="1">
      <alignment horizontal="center" vertical="center" textRotation="255"/>
    </xf>
    <xf numFmtId="0" fontId="0" fillId="6" borderId="3" xfId="0" applyFill="1" applyBorder="1" applyAlignment="1">
      <alignment horizontal="center" vertical="center" textRotation="255"/>
    </xf>
    <xf numFmtId="0" fontId="0" fillId="14" borderId="12" xfId="0" applyFill="1" applyBorder="1" applyAlignment="1">
      <alignment horizontal="center" vertical="center" textRotation="255"/>
    </xf>
    <xf numFmtId="0" fontId="0" fillId="14" borderId="13" xfId="0" applyFill="1" applyBorder="1" applyAlignment="1">
      <alignment horizontal="center" vertical="center" textRotation="255"/>
    </xf>
    <xf numFmtId="0" fontId="5" fillId="10" borderId="9" xfId="0" applyFont="1" applyFill="1" applyBorder="1" applyAlignment="1">
      <alignment horizontal="center" vertical="center" wrapText="1"/>
    </xf>
    <xf numFmtId="10" fontId="13" fillId="10" borderId="7" xfId="1" applyNumberFormat="1" applyFont="1" applyFill="1" applyBorder="1" applyAlignment="1">
      <alignment horizontal="center" vertical="center"/>
    </xf>
    <xf numFmtId="10" fontId="5" fillId="10" borderId="10" xfId="1" applyNumberFormat="1" applyFont="1" applyFill="1" applyBorder="1" applyAlignment="1">
      <alignment horizontal="center" vertical="center"/>
    </xf>
    <xf numFmtId="10" fontId="5" fillId="10" borderId="9" xfId="1" applyNumberFormat="1" applyFont="1" applyFill="1" applyBorder="1" applyAlignment="1">
      <alignment horizontal="center" vertical="center"/>
    </xf>
    <xf numFmtId="0" fontId="10" fillId="10" borderId="9" xfId="0" applyFont="1" applyFill="1" applyBorder="1" applyAlignment="1">
      <alignment horizontal="center" vertical="center" textRotation="255" wrapText="1"/>
    </xf>
    <xf numFmtId="10" fontId="5" fillId="10" borderId="11" xfId="1" applyNumberFormat="1" applyFont="1" applyFill="1" applyBorder="1" applyAlignment="1">
      <alignment horizontal="center" vertical="center"/>
    </xf>
    <xf numFmtId="0" fontId="10" fillId="10" borderId="6" xfId="0" applyFont="1" applyFill="1" applyBorder="1" applyAlignment="1">
      <alignment horizontal="center" vertical="center" textRotation="255" wrapText="1"/>
    </xf>
    <xf numFmtId="0" fontId="10" fillId="10" borderId="7" xfId="0" applyFont="1" applyFill="1" applyBorder="1" applyAlignment="1">
      <alignment horizontal="center" vertical="center" textRotation="255" wrapText="1"/>
    </xf>
    <xf numFmtId="0" fontId="1" fillId="16" borderId="2" xfId="0" applyFont="1" applyFill="1" applyBorder="1" applyAlignment="1">
      <alignment horizontal="center" vertical="center" textRotation="255" wrapText="1"/>
    </xf>
    <xf numFmtId="0" fontId="1" fillId="16" borderId="4" xfId="0" applyFont="1" applyFill="1" applyBorder="1" applyAlignment="1">
      <alignment horizontal="center" vertical="center" textRotation="255" wrapText="1"/>
    </xf>
    <xf numFmtId="0" fontId="1" fillId="16" borderId="3" xfId="0" applyFont="1" applyFill="1" applyBorder="1" applyAlignment="1">
      <alignment horizontal="center" vertical="center" textRotation="255" wrapText="1"/>
    </xf>
    <xf numFmtId="0" fontId="1" fillId="7" borderId="2"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0" fillId="7" borderId="1" xfId="0" applyFill="1" applyBorder="1" applyAlignment="1">
      <alignment horizont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14" borderId="1" xfId="0" applyFont="1" applyFill="1" applyBorder="1" applyAlignment="1">
      <alignment horizontal="center" vertical="center"/>
    </xf>
    <xf numFmtId="0" fontId="1" fillId="14" borderId="1" xfId="0" applyFont="1" applyFill="1" applyBorder="1" applyAlignment="1">
      <alignment horizontal="center" vertical="center" wrapText="1"/>
    </xf>
    <xf numFmtId="0" fontId="10" fillId="13" borderId="1" xfId="0" applyFont="1" applyFill="1" applyBorder="1" applyAlignment="1">
      <alignment horizontal="center" vertical="center"/>
    </xf>
    <xf numFmtId="0" fontId="3" fillId="2" borderId="1" xfId="0" applyFont="1" applyFill="1" applyBorder="1" applyAlignment="1">
      <alignment horizontal="center"/>
    </xf>
    <xf numFmtId="0" fontId="18" fillId="12" borderId="1" xfId="0" applyFont="1" applyFill="1" applyBorder="1" applyAlignment="1">
      <alignment horizontal="center" vertical="center"/>
    </xf>
    <xf numFmtId="0" fontId="0" fillId="2" borderId="1" xfId="0" applyFill="1" applyBorder="1" applyAlignment="1">
      <alignment horizontal="center" vertical="top" textRotation="134"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xf>
    <xf numFmtId="0" fontId="1" fillId="7" borderId="3" xfId="0" applyFont="1" applyFill="1" applyBorder="1" applyAlignment="1">
      <alignment horizontal="center" vertical="center" wrapText="1"/>
    </xf>
    <xf numFmtId="0" fontId="0" fillId="2" borderId="0" xfId="0" applyFill="1" applyAlignment="1">
      <alignment horizontal="center"/>
    </xf>
    <xf numFmtId="0" fontId="0" fillId="2" borderId="5" xfId="0" applyFill="1" applyBorder="1" applyAlignment="1">
      <alignment horizontal="center"/>
    </xf>
    <xf numFmtId="0" fontId="1" fillId="6" borderId="2" xfId="0" applyFont="1" applyFill="1" applyBorder="1" applyAlignment="1">
      <alignment horizontal="center" textRotation="255" wrapText="1"/>
    </xf>
    <xf numFmtId="0" fontId="1" fillId="6" borderId="4" xfId="0" applyFont="1" applyFill="1" applyBorder="1" applyAlignment="1">
      <alignment horizontal="center" textRotation="255" wrapText="1"/>
    </xf>
    <xf numFmtId="0" fontId="0" fillId="14" borderId="12" xfId="0" applyFont="1" applyFill="1" applyBorder="1" applyAlignment="1">
      <alignment horizontal="center" textRotation="255"/>
    </xf>
    <xf numFmtId="0" fontId="0" fillId="14" borderId="8" xfId="0" applyFont="1" applyFill="1" applyBorder="1" applyAlignment="1">
      <alignment horizontal="center" textRotation="255"/>
    </xf>
    <xf numFmtId="0" fontId="1" fillId="5" borderId="2" xfId="0" applyFont="1" applyFill="1" applyBorder="1" applyAlignment="1">
      <alignment horizontal="center" textRotation="255" wrapText="1"/>
    </xf>
    <xf numFmtId="0" fontId="1" fillId="5" borderId="4" xfId="0" applyFont="1" applyFill="1" applyBorder="1" applyAlignment="1">
      <alignment horizontal="center" textRotation="255"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7" borderId="13" xfId="0" applyFill="1" applyBorder="1" applyAlignment="1">
      <alignment horizontal="center" vertical="center" wrapText="1"/>
    </xf>
    <xf numFmtId="0" fontId="0" fillId="5" borderId="2" xfId="0" applyFill="1" applyBorder="1" applyAlignment="1">
      <alignment horizontal="center" vertical="center" textRotation="255"/>
    </xf>
    <xf numFmtId="0" fontId="0" fillId="5" borderId="3" xfId="0" applyFill="1" applyBorder="1" applyAlignment="1">
      <alignment horizontal="center" vertical="center" textRotation="255"/>
    </xf>
    <xf numFmtId="0" fontId="0" fillId="5" borderId="14" xfId="0" applyFill="1" applyBorder="1" applyAlignment="1">
      <alignment horizontal="center" vertical="center" textRotation="255"/>
    </xf>
    <xf numFmtId="0" fontId="5" fillId="10" borderId="9" xfId="0" applyFont="1" applyFill="1" applyBorder="1" applyAlignment="1">
      <alignment horizontal="center" vertical="center" textRotation="255" wrapText="1"/>
    </xf>
    <xf numFmtId="0" fontId="1" fillId="15"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 fillId="5" borderId="1" xfId="0" applyFont="1" applyFill="1" applyBorder="1" applyAlignment="1">
      <alignment horizontal="center" vertical="center" wrapText="1"/>
    </xf>
  </cellXfs>
  <cellStyles count="2">
    <cellStyle name="Normal" xfId="0" builtinId="0"/>
    <cellStyle name="Porcentaje" xfId="1" builtinId="5"/>
  </cellStyles>
  <dxfs count="40">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
      <font>
        <b/>
        <i val="0"/>
        <strike val="0"/>
        <color rgb="FFFF0000"/>
      </font>
    </dxf>
    <dxf>
      <font>
        <b/>
        <i val="0"/>
        <color rgb="FFFFC000"/>
      </font>
    </dxf>
    <dxf>
      <font>
        <b val="0"/>
        <i val="0"/>
        <color rgb="FFFFC000"/>
      </font>
    </dxf>
    <dxf>
      <font>
        <b/>
        <i val="0"/>
        <color rgb="FF00B050"/>
      </font>
    </dxf>
  </dxfs>
  <tableStyles count="0" defaultTableStyle="TableStyleMedium2" defaultPivotStyle="PivotStyleLight16"/>
  <colors>
    <mruColors>
      <color rgb="FFF3FB8F"/>
      <color rgb="FFFFD44B"/>
      <color rgb="FFDA16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994833</xdr:colOff>
      <xdr:row>22</xdr:row>
      <xdr:rowOff>158750</xdr:rowOff>
    </xdr:from>
    <xdr:to>
      <xdr:col>1</xdr:col>
      <xdr:colOff>1608666</xdr:colOff>
      <xdr:row>22</xdr:row>
      <xdr:rowOff>158750</xdr:rowOff>
    </xdr:to>
    <xdr:cxnSp macro="">
      <xdr:nvCxnSpPr>
        <xdr:cNvPr id="8" name="7 Conector recto de flecha">
          <a:extLst>
            <a:ext uri="{FF2B5EF4-FFF2-40B4-BE49-F238E27FC236}">
              <a16:creationId xmlns:a16="http://schemas.microsoft.com/office/drawing/2014/main" id="{00000000-0008-0000-0000-000008000000}"/>
            </a:ext>
          </a:extLst>
        </xdr:cNvPr>
        <xdr:cNvCxnSpPr/>
      </xdr:nvCxnSpPr>
      <xdr:spPr>
        <a:xfrm>
          <a:off x="1407583" y="359833"/>
          <a:ext cx="613833" cy="0"/>
        </a:xfrm>
        <a:prstGeom prst="straightConnector1">
          <a:avLst/>
        </a:prstGeom>
        <a:ln w="190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13608</xdr:colOff>
      <xdr:row>0</xdr:row>
      <xdr:rowOff>81643</xdr:rowOff>
    </xdr:from>
    <xdr:to>
      <xdr:col>7</xdr:col>
      <xdr:colOff>625928</xdr:colOff>
      <xdr:row>21</xdr:row>
      <xdr:rowOff>693964</xdr:rowOff>
    </xdr:to>
    <xdr:cxnSp macro="">
      <xdr:nvCxnSpPr>
        <xdr:cNvPr id="3" name="2 Conector recto">
          <a:extLst>
            <a:ext uri="{FF2B5EF4-FFF2-40B4-BE49-F238E27FC236}">
              <a16:creationId xmlns:a16="http://schemas.microsoft.com/office/drawing/2014/main" id="{00000000-0008-0000-0000-000003000000}"/>
            </a:ext>
          </a:extLst>
        </xdr:cNvPr>
        <xdr:cNvCxnSpPr/>
      </xdr:nvCxnSpPr>
      <xdr:spPr>
        <a:xfrm flipH="1">
          <a:off x="2149929" y="81643"/>
          <a:ext cx="4748892" cy="458560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819150</xdr:colOff>
      <xdr:row>0</xdr:row>
      <xdr:rowOff>38100</xdr:rowOff>
    </xdr:from>
    <xdr:to>
      <xdr:col>13</xdr:col>
      <xdr:colOff>2723</xdr:colOff>
      <xdr:row>21</xdr:row>
      <xdr:rowOff>683079</xdr:rowOff>
    </xdr:to>
    <xdr:cxnSp macro="">
      <xdr:nvCxnSpPr>
        <xdr:cNvPr id="10" name="9 Conector recto">
          <a:extLst>
            <a:ext uri="{FF2B5EF4-FFF2-40B4-BE49-F238E27FC236}">
              <a16:creationId xmlns:a16="http://schemas.microsoft.com/office/drawing/2014/main" id="{00000000-0008-0000-0000-00000A000000}"/>
            </a:ext>
          </a:extLst>
        </xdr:cNvPr>
        <xdr:cNvCxnSpPr/>
      </xdr:nvCxnSpPr>
      <xdr:spPr>
        <a:xfrm flipH="1" flipV="1">
          <a:off x="8610600" y="38100"/>
          <a:ext cx="5470073" cy="500742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1023259</xdr:colOff>
      <xdr:row>2</xdr:row>
      <xdr:rowOff>152400</xdr:rowOff>
    </xdr:from>
    <xdr:to>
      <xdr:col>8</xdr:col>
      <xdr:colOff>152400</xdr:colOff>
      <xdr:row>22</xdr:row>
      <xdr:rowOff>16329</xdr:rowOff>
    </xdr:to>
    <xdr:cxnSp macro="">
      <xdr:nvCxnSpPr>
        <xdr:cNvPr id="11" name="10 Conector recto">
          <a:extLst>
            <a:ext uri="{FF2B5EF4-FFF2-40B4-BE49-F238E27FC236}">
              <a16:creationId xmlns:a16="http://schemas.microsoft.com/office/drawing/2014/main" id="{00000000-0008-0000-0000-00000B000000}"/>
            </a:ext>
          </a:extLst>
        </xdr:cNvPr>
        <xdr:cNvCxnSpPr/>
      </xdr:nvCxnSpPr>
      <xdr:spPr>
        <a:xfrm flipH="1">
          <a:off x="4623709" y="533400"/>
          <a:ext cx="4367891" cy="455022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5444</xdr:colOff>
      <xdr:row>5</xdr:row>
      <xdr:rowOff>95250</xdr:rowOff>
    </xdr:from>
    <xdr:to>
      <xdr:col>8</xdr:col>
      <xdr:colOff>781050</xdr:colOff>
      <xdr:row>22</xdr:row>
      <xdr:rowOff>5443</xdr:rowOff>
    </xdr:to>
    <xdr:cxnSp macro="">
      <xdr:nvCxnSpPr>
        <xdr:cNvPr id="12" name="11 Conector recto">
          <a:extLst>
            <a:ext uri="{FF2B5EF4-FFF2-40B4-BE49-F238E27FC236}">
              <a16:creationId xmlns:a16="http://schemas.microsoft.com/office/drawing/2014/main" id="{00000000-0008-0000-0000-00000C000000}"/>
            </a:ext>
          </a:extLst>
        </xdr:cNvPr>
        <xdr:cNvCxnSpPr/>
      </xdr:nvCxnSpPr>
      <xdr:spPr>
        <a:xfrm flipH="1">
          <a:off x="5701394" y="1047750"/>
          <a:ext cx="3918856" cy="402499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1028702</xdr:colOff>
      <xdr:row>6</xdr:row>
      <xdr:rowOff>361950</xdr:rowOff>
    </xdr:from>
    <xdr:to>
      <xdr:col>9</xdr:col>
      <xdr:colOff>285750</xdr:colOff>
      <xdr:row>21</xdr:row>
      <xdr:rowOff>688521</xdr:rowOff>
    </xdr:to>
    <xdr:cxnSp macro="">
      <xdr:nvCxnSpPr>
        <xdr:cNvPr id="13" name="12 Conector recto">
          <a:extLst>
            <a:ext uri="{FF2B5EF4-FFF2-40B4-BE49-F238E27FC236}">
              <a16:creationId xmlns:a16="http://schemas.microsoft.com/office/drawing/2014/main" id="{00000000-0008-0000-0000-00000D000000}"/>
            </a:ext>
          </a:extLst>
        </xdr:cNvPr>
        <xdr:cNvCxnSpPr/>
      </xdr:nvCxnSpPr>
      <xdr:spPr>
        <a:xfrm flipH="1">
          <a:off x="6743702" y="1695450"/>
          <a:ext cx="3448048" cy="394607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xdr:colOff>
      <xdr:row>10</xdr:row>
      <xdr:rowOff>76200</xdr:rowOff>
    </xdr:from>
    <xdr:to>
      <xdr:col>10</xdr:col>
      <xdr:colOff>400050</xdr:colOff>
      <xdr:row>22</xdr:row>
      <xdr:rowOff>13607</xdr:rowOff>
    </xdr:to>
    <xdr:cxnSp macro="">
      <xdr:nvCxnSpPr>
        <xdr:cNvPr id="15" name="14 Conector recto">
          <a:extLst>
            <a:ext uri="{FF2B5EF4-FFF2-40B4-BE49-F238E27FC236}">
              <a16:creationId xmlns:a16="http://schemas.microsoft.com/office/drawing/2014/main" id="{00000000-0008-0000-0000-00000F000000}"/>
            </a:ext>
          </a:extLst>
        </xdr:cNvPr>
        <xdr:cNvCxnSpPr/>
      </xdr:nvCxnSpPr>
      <xdr:spPr>
        <a:xfrm flipH="1">
          <a:off x="8858252" y="2933700"/>
          <a:ext cx="2495548" cy="273775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2722</xdr:colOff>
      <xdr:row>13</xdr:row>
      <xdr:rowOff>57150</xdr:rowOff>
    </xdr:from>
    <xdr:to>
      <xdr:col>10</xdr:col>
      <xdr:colOff>952500</xdr:colOff>
      <xdr:row>22</xdr:row>
      <xdr:rowOff>2722</xdr:rowOff>
    </xdr:to>
    <xdr:cxnSp macro="">
      <xdr:nvCxnSpPr>
        <xdr:cNvPr id="16" name="15 Conector recto">
          <a:extLst>
            <a:ext uri="{FF2B5EF4-FFF2-40B4-BE49-F238E27FC236}">
              <a16:creationId xmlns:a16="http://schemas.microsoft.com/office/drawing/2014/main" id="{00000000-0008-0000-0000-000010000000}"/>
            </a:ext>
          </a:extLst>
        </xdr:cNvPr>
        <xdr:cNvCxnSpPr/>
      </xdr:nvCxnSpPr>
      <xdr:spPr>
        <a:xfrm flipH="1">
          <a:off x="9908722" y="3486150"/>
          <a:ext cx="1997528" cy="217442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1025980</xdr:colOff>
      <xdr:row>16</xdr:row>
      <xdr:rowOff>38100</xdr:rowOff>
    </xdr:from>
    <xdr:to>
      <xdr:col>11</xdr:col>
      <xdr:colOff>457200</xdr:colOff>
      <xdr:row>22</xdr:row>
      <xdr:rowOff>19050</xdr:rowOff>
    </xdr:to>
    <xdr:cxnSp macro="">
      <xdr:nvCxnSpPr>
        <xdr:cNvPr id="17" name="16 Conector recto">
          <a:extLst>
            <a:ext uri="{FF2B5EF4-FFF2-40B4-BE49-F238E27FC236}">
              <a16:creationId xmlns:a16="http://schemas.microsoft.com/office/drawing/2014/main" id="{00000000-0008-0000-0000-000011000000}"/>
            </a:ext>
          </a:extLst>
        </xdr:cNvPr>
        <xdr:cNvCxnSpPr/>
      </xdr:nvCxnSpPr>
      <xdr:spPr>
        <a:xfrm flipH="1">
          <a:off x="10931980" y="4038600"/>
          <a:ext cx="1526720" cy="16383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1015094</xdr:colOff>
      <xdr:row>18</xdr:row>
      <xdr:rowOff>171450</xdr:rowOff>
    </xdr:from>
    <xdr:to>
      <xdr:col>11</xdr:col>
      <xdr:colOff>971550</xdr:colOff>
      <xdr:row>21</xdr:row>
      <xdr:rowOff>702128</xdr:rowOff>
    </xdr:to>
    <xdr:cxnSp macro="">
      <xdr:nvCxnSpPr>
        <xdr:cNvPr id="18" name="17 Conector recto">
          <a:extLst>
            <a:ext uri="{FF2B5EF4-FFF2-40B4-BE49-F238E27FC236}">
              <a16:creationId xmlns:a16="http://schemas.microsoft.com/office/drawing/2014/main" id="{00000000-0008-0000-0000-000012000000}"/>
            </a:ext>
          </a:extLst>
        </xdr:cNvPr>
        <xdr:cNvCxnSpPr/>
      </xdr:nvCxnSpPr>
      <xdr:spPr>
        <a:xfrm flipH="1">
          <a:off x="11968844" y="4552950"/>
          <a:ext cx="1004206" cy="110217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857250</xdr:colOff>
      <xdr:row>5</xdr:row>
      <xdr:rowOff>152400</xdr:rowOff>
    </xdr:from>
    <xdr:to>
      <xdr:col>11</xdr:col>
      <xdr:colOff>19050</xdr:colOff>
      <xdr:row>22</xdr:row>
      <xdr:rowOff>5444</xdr:rowOff>
    </xdr:to>
    <xdr:cxnSp macro="">
      <xdr:nvCxnSpPr>
        <xdr:cNvPr id="25" name="24 Conector recto">
          <a:extLst>
            <a:ext uri="{FF2B5EF4-FFF2-40B4-BE49-F238E27FC236}">
              <a16:creationId xmlns:a16="http://schemas.microsoft.com/office/drawing/2014/main" id="{00000000-0008-0000-0000-000019000000}"/>
            </a:ext>
          </a:extLst>
        </xdr:cNvPr>
        <xdr:cNvCxnSpPr/>
      </xdr:nvCxnSpPr>
      <xdr:spPr>
        <a:xfrm flipH="1" flipV="1">
          <a:off x="7620000" y="1104900"/>
          <a:ext cx="4400550" cy="4558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323850</xdr:colOff>
      <xdr:row>7</xdr:row>
      <xdr:rowOff>0</xdr:rowOff>
    </xdr:from>
    <xdr:to>
      <xdr:col>9</xdr:col>
      <xdr:colOff>1028700</xdr:colOff>
      <xdr:row>21</xdr:row>
      <xdr:rowOff>688522</xdr:rowOff>
    </xdr:to>
    <xdr:cxnSp macro="">
      <xdr:nvCxnSpPr>
        <xdr:cNvPr id="26" name="25 Conector recto">
          <a:extLst>
            <a:ext uri="{FF2B5EF4-FFF2-40B4-BE49-F238E27FC236}">
              <a16:creationId xmlns:a16="http://schemas.microsoft.com/office/drawing/2014/main" id="{00000000-0008-0000-0000-00001A000000}"/>
            </a:ext>
          </a:extLst>
        </xdr:cNvPr>
        <xdr:cNvCxnSpPr/>
      </xdr:nvCxnSpPr>
      <xdr:spPr>
        <a:xfrm flipH="1" flipV="1">
          <a:off x="7086600" y="1714500"/>
          <a:ext cx="3848100" cy="392702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838200</xdr:colOff>
      <xdr:row>8</xdr:row>
      <xdr:rowOff>190500</xdr:rowOff>
    </xdr:from>
    <xdr:to>
      <xdr:col>9</xdr:col>
      <xdr:colOff>10886</xdr:colOff>
      <xdr:row>22</xdr:row>
      <xdr:rowOff>24494</xdr:rowOff>
    </xdr:to>
    <xdr:cxnSp macro="">
      <xdr:nvCxnSpPr>
        <xdr:cNvPr id="27" name="26 Conector recto">
          <a:extLst>
            <a:ext uri="{FF2B5EF4-FFF2-40B4-BE49-F238E27FC236}">
              <a16:creationId xmlns:a16="http://schemas.microsoft.com/office/drawing/2014/main" id="{00000000-0008-0000-0000-00001B000000}"/>
            </a:ext>
          </a:extLst>
        </xdr:cNvPr>
        <xdr:cNvCxnSpPr/>
      </xdr:nvCxnSpPr>
      <xdr:spPr>
        <a:xfrm flipH="1" flipV="1">
          <a:off x="6553200" y="2286000"/>
          <a:ext cx="3363686" cy="339634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342900</xdr:colOff>
      <xdr:row>10</xdr:row>
      <xdr:rowOff>95250</xdr:rowOff>
    </xdr:from>
    <xdr:to>
      <xdr:col>8</xdr:col>
      <xdr:colOff>13606</xdr:colOff>
      <xdr:row>22</xdr:row>
      <xdr:rowOff>4185</xdr:rowOff>
    </xdr:to>
    <xdr:cxnSp macro="">
      <xdr:nvCxnSpPr>
        <xdr:cNvPr id="28" name="27 Conector recto">
          <a:extLst>
            <a:ext uri="{FF2B5EF4-FFF2-40B4-BE49-F238E27FC236}">
              <a16:creationId xmlns:a16="http://schemas.microsoft.com/office/drawing/2014/main" id="{00000000-0008-0000-0000-00001C000000}"/>
            </a:ext>
          </a:extLst>
        </xdr:cNvPr>
        <xdr:cNvCxnSpPr/>
      </xdr:nvCxnSpPr>
      <xdr:spPr>
        <a:xfrm flipH="1" flipV="1">
          <a:off x="6057900" y="2952750"/>
          <a:ext cx="2813956" cy="27092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895350</xdr:colOff>
      <xdr:row>13</xdr:row>
      <xdr:rowOff>57150</xdr:rowOff>
    </xdr:from>
    <xdr:to>
      <xdr:col>7</xdr:col>
      <xdr:colOff>29935</xdr:colOff>
      <xdr:row>22</xdr:row>
      <xdr:rowOff>2720</xdr:rowOff>
    </xdr:to>
    <xdr:cxnSp macro="">
      <xdr:nvCxnSpPr>
        <xdr:cNvPr id="29" name="28 Conector recto">
          <a:extLst>
            <a:ext uri="{FF2B5EF4-FFF2-40B4-BE49-F238E27FC236}">
              <a16:creationId xmlns:a16="http://schemas.microsoft.com/office/drawing/2014/main" id="{00000000-0008-0000-0000-00001D000000}"/>
            </a:ext>
          </a:extLst>
        </xdr:cNvPr>
        <xdr:cNvCxnSpPr/>
      </xdr:nvCxnSpPr>
      <xdr:spPr>
        <a:xfrm flipH="1" flipV="1">
          <a:off x="5562600" y="3486150"/>
          <a:ext cx="2277835" cy="21744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457200</xdr:colOff>
      <xdr:row>16</xdr:row>
      <xdr:rowOff>19050</xdr:rowOff>
    </xdr:from>
    <xdr:to>
      <xdr:col>6</xdr:col>
      <xdr:colOff>46264</xdr:colOff>
      <xdr:row>21</xdr:row>
      <xdr:rowOff>699406</xdr:rowOff>
    </xdr:to>
    <xdr:cxnSp macro="">
      <xdr:nvCxnSpPr>
        <xdr:cNvPr id="30" name="29 Conector recto">
          <a:extLst>
            <a:ext uri="{FF2B5EF4-FFF2-40B4-BE49-F238E27FC236}">
              <a16:creationId xmlns:a16="http://schemas.microsoft.com/office/drawing/2014/main" id="{00000000-0008-0000-0000-00001E000000}"/>
            </a:ext>
          </a:extLst>
        </xdr:cNvPr>
        <xdr:cNvCxnSpPr/>
      </xdr:nvCxnSpPr>
      <xdr:spPr>
        <a:xfrm flipH="1" flipV="1">
          <a:off x="5124450" y="4019550"/>
          <a:ext cx="1684564" cy="163285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1033096</xdr:colOff>
      <xdr:row>19</xdr:row>
      <xdr:rowOff>7327</xdr:rowOff>
    </xdr:from>
    <xdr:to>
      <xdr:col>5</xdr:col>
      <xdr:colOff>8164</xdr:colOff>
      <xdr:row>21</xdr:row>
      <xdr:rowOff>702127</xdr:rowOff>
    </xdr:to>
    <xdr:cxnSp macro="">
      <xdr:nvCxnSpPr>
        <xdr:cNvPr id="37" name="36 Conector recto">
          <a:extLst>
            <a:ext uri="{FF2B5EF4-FFF2-40B4-BE49-F238E27FC236}">
              <a16:creationId xmlns:a16="http://schemas.microsoft.com/office/drawing/2014/main" id="{00000000-0008-0000-0000-000025000000}"/>
            </a:ext>
          </a:extLst>
        </xdr:cNvPr>
        <xdr:cNvCxnSpPr/>
      </xdr:nvCxnSpPr>
      <xdr:spPr>
        <a:xfrm flipH="1" flipV="1">
          <a:off x="3165231" y="3993173"/>
          <a:ext cx="1055914" cy="104649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512884</xdr:colOff>
      <xdr:row>21</xdr:row>
      <xdr:rowOff>205154</xdr:rowOff>
    </xdr:from>
    <xdr:to>
      <xdr:col>4</xdr:col>
      <xdr:colOff>10885</xdr:colOff>
      <xdr:row>22</xdr:row>
      <xdr:rowOff>10885</xdr:rowOff>
    </xdr:to>
    <xdr:cxnSp macro="">
      <xdr:nvCxnSpPr>
        <xdr:cNvPr id="38" name="37 Conector recto">
          <a:extLst>
            <a:ext uri="{FF2B5EF4-FFF2-40B4-BE49-F238E27FC236}">
              <a16:creationId xmlns:a16="http://schemas.microsoft.com/office/drawing/2014/main" id="{00000000-0008-0000-0000-000026000000}"/>
            </a:ext>
          </a:extLst>
        </xdr:cNvPr>
        <xdr:cNvCxnSpPr/>
      </xdr:nvCxnSpPr>
      <xdr:spPr>
        <a:xfrm flipH="1" flipV="1">
          <a:off x="2645019" y="4542692"/>
          <a:ext cx="538424" cy="50911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17</xdr:col>
      <xdr:colOff>273625</xdr:colOff>
      <xdr:row>5</xdr:row>
      <xdr:rowOff>38098</xdr:rowOff>
    </xdr:from>
    <xdr:to>
      <xdr:col>17</xdr:col>
      <xdr:colOff>810490</xdr:colOff>
      <xdr:row>5</xdr:row>
      <xdr:rowOff>322116</xdr:rowOff>
    </xdr:to>
    <xdr:pic>
      <xdr:nvPicPr>
        <xdr:cNvPr id="47" name="46 Imagen">
          <a:extLst>
            <a:ext uri="{FF2B5EF4-FFF2-40B4-BE49-F238E27FC236}">
              <a16:creationId xmlns:a16="http://schemas.microsoft.com/office/drawing/2014/main" id="{00000000-0008-0000-0000-00002F000000}"/>
            </a:ext>
          </a:extLst>
        </xdr:cNvPr>
        <xdr:cNvPicPr>
          <a:picLocks noChangeAspect="1"/>
        </xdr:cNvPicPr>
      </xdr:nvPicPr>
      <xdr:blipFill rotWithShape="1">
        <a:blip xmlns:r="http://schemas.openxmlformats.org/officeDocument/2006/relationships" r:embed="rId1"/>
        <a:srcRect l="42804" t="33343" r="53673" b="63404"/>
        <a:stretch/>
      </xdr:blipFill>
      <xdr:spPr>
        <a:xfrm>
          <a:off x="17151925" y="990598"/>
          <a:ext cx="536865" cy="284018"/>
        </a:xfrm>
        <a:prstGeom prst="rect">
          <a:avLst/>
        </a:prstGeom>
      </xdr:spPr>
    </xdr:pic>
    <xdr:clientData/>
  </xdr:twoCellAnchor>
  <xdr:twoCellAnchor>
    <xdr:from>
      <xdr:col>1</xdr:col>
      <xdr:colOff>51955</xdr:colOff>
      <xdr:row>22</xdr:row>
      <xdr:rowOff>17318</xdr:rowOff>
    </xdr:from>
    <xdr:to>
      <xdr:col>3</xdr:col>
      <xdr:colOff>34637</xdr:colOff>
      <xdr:row>25</xdr:row>
      <xdr:rowOff>34636</xdr:rowOff>
    </xdr:to>
    <xdr:cxnSp macro="">
      <xdr:nvCxnSpPr>
        <xdr:cNvPr id="50" name="49 Conector recto">
          <a:extLst>
            <a:ext uri="{FF2B5EF4-FFF2-40B4-BE49-F238E27FC236}">
              <a16:creationId xmlns:a16="http://schemas.microsoft.com/office/drawing/2014/main" id="{00000000-0008-0000-0000-000032000000}"/>
            </a:ext>
          </a:extLst>
        </xdr:cNvPr>
        <xdr:cNvCxnSpPr/>
      </xdr:nvCxnSpPr>
      <xdr:spPr>
        <a:xfrm>
          <a:off x="51955" y="4693227"/>
          <a:ext cx="2112818" cy="181840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346362</xdr:colOff>
      <xdr:row>22</xdr:row>
      <xdr:rowOff>17318</xdr:rowOff>
    </xdr:from>
    <xdr:to>
      <xdr:col>2</xdr:col>
      <xdr:colOff>1627907</xdr:colOff>
      <xdr:row>23</xdr:row>
      <xdr:rowOff>34635</xdr:rowOff>
    </xdr:to>
    <xdr:sp macro="" textlink="">
      <xdr:nvSpPr>
        <xdr:cNvPr id="51" name="50 CuadroTexto">
          <a:extLst>
            <a:ext uri="{FF2B5EF4-FFF2-40B4-BE49-F238E27FC236}">
              <a16:creationId xmlns:a16="http://schemas.microsoft.com/office/drawing/2014/main" id="{00000000-0008-0000-0000-000033000000}"/>
            </a:ext>
          </a:extLst>
        </xdr:cNvPr>
        <xdr:cNvSpPr txBox="1"/>
      </xdr:nvSpPr>
      <xdr:spPr>
        <a:xfrm>
          <a:off x="779317" y="4693227"/>
          <a:ext cx="1281545" cy="744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COMO</a:t>
          </a:r>
          <a:r>
            <a:rPr lang="es-MX" sz="1100" baseline="0"/>
            <a:t> CUMPLIMOS LOS REQUERIMIENTOS</a:t>
          </a:r>
        </a:p>
        <a:p>
          <a:endParaRPr lang="es-MX" sz="1100"/>
        </a:p>
      </xdr:txBody>
    </xdr:sp>
    <xdr:clientData/>
  </xdr:twoCellAnchor>
  <xdr:twoCellAnchor>
    <xdr:from>
      <xdr:col>1</xdr:col>
      <xdr:colOff>48490</xdr:colOff>
      <xdr:row>23</xdr:row>
      <xdr:rowOff>394855</xdr:rowOff>
    </xdr:from>
    <xdr:to>
      <xdr:col>2</xdr:col>
      <xdr:colOff>897080</xdr:colOff>
      <xdr:row>24</xdr:row>
      <xdr:rowOff>308264</xdr:rowOff>
    </xdr:to>
    <xdr:sp macro="" textlink="">
      <xdr:nvSpPr>
        <xdr:cNvPr id="73" name="72 CuadroTexto">
          <a:extLst>
            <a:ext uri="{FF2B5EF4-FFF2-40B4-BE49-F238E27FC236}">
              <a16:creationId xmlns:a16="http://schemas.microsoft.com/office/drawing/2014/main" id="{00000000-0008-0000-0000-000049000000}"/>
            </a:ext>
          </a:extLst>
        </xdr:cNvPr>
        <xdr:cNvSpPr txBox="1"/>
      </xdr:nvSpPr>
      <xdr:spPr>
        <a:xfrm>
          <a:off x="48490" y="5798128"/>
          <a:ext cx="1281545" cy="588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baseline="0"/>
            <a:t>REQUERIMIENTOS</a:t>
          </a:r>
        </a:p>
        <a:p>
          <a:r>
            <a:rPr lang="es-MX" sz="1100"/>
            <a:t>DEL CLIENTE</a:t>
          </a:r>
        </a:p>
      </xdr:txBody>
    </xdr:sp>
    <xdr:clientData/>
  </xdr:twoCellAnchor>
  <xdr:twoCellAnchor>
    <xdr:from>
      <xdr:col>10</xdr:col>
      <xdr:colOff>86591</xdr:colOff>
      <xdr:row>8</xdr:row>
      <xdr:rowOff>0</xdr:rowOff>
    </xdr:from>
    <xdr:to>
      <xdr:col>11</xdr:col>
      <xdr:colOff>883227</xdr:colOff>
      <xdr:row>8</xdr:row>
      <xdr:rowOff>0</xdr:rowOff>
    </xdr:to>
    <xdr:cxnSp macro="">
      <xdr:nvCxnSpPr>
        <xdr:cNvPr id="53" name="52 Conector recto de flecha">
          <a:extLst>
            <a:ext uri="{FF2B5EF4-FFF2-40B4-BE49-F238E27FC236}">
              <a16:creationId xmlns:a16="http://schemas.microsoft.com/office/drawing/2014/main" id="{00000000-0008-0000-0000-000035000000}"/>
            </a:ext>
          </a:extLst>
        </xdr:cNvPr>
        <xdr:cNvCxnSpPr/>
      </xdr:nvCxnSpPr>
      <xdr:spPr>
        <a:xfrm flipH="1">
          <a:off x="9490364" y="1524000"/>
          <a:ext cx="1835727" cy="0"/>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17</xdr:col>
      <xdr:colOff>240196</xdr:colOff>
      <xdr:row>7</xdr:row>
      <xdr:rowOff>46384</xdr:rowOff>
    </xdr:from>
    <xdr:to>
      <xdr:col>17</xdr:col>
      <xdr:colOff>828262</xdr:colOff>
      <xdr:row>7</xdr:row>
      <xdr:rowOff>337931</xdr:rowOff>
    </xdr:to>
    <xdr:pic>
      <xdr:nvPicPr>
        <xdr:cNvPr id="79" name="78 Imagen">
          <a:extLst>
            <a:ext uri="{FF2B5EF4-FFF2-40B4-BE49-F238E27FC236}">
              <a16:creationId xmlns:a16="http://schemas.microsoft.com/office/drawing/2014/main" id="{00000000-0008-0000-0000-00004F000000}"/>
            </a:ext>
          </a:extLst>
        </xdr:cNvPr>
        <xdr:cNvPicPr>
          <a:picLocks noChangeAspect="1"/>
        </xdr:cNvPicPr>
      </xdr:nvPicPr>
      <xdr:blipFill rotWithShape="1">
        <a:blip xmlns:r="http://schemas.openxmlformats.org/officeDocument/2006/relationships" r:embed="rId1"/>
        <a:srcRect l="42278" t="40437" r="53863" b="56194"/>
        <a:stretch/>
      </xdr:blipFill>
      <xdr:spPr>
        <a:xfrm>
          <a:off x="17118496" y="1760884"/>
          <a:ext cx="588066" cy="291547"/>
        </a:xfrm>
        <a:prstGeom prst="rect">
          <a:avLst/>
        </a:prstGeom>
      </xdr:spPr>
    </xdr:pic>
    <xdr:clientData/>
  </xdr:twoCellAnchor>
  <xdr:twoCellAnchor editAs="oneCell">
    <xdr:from>
      <xdr:col>17</xdr:col>
      <xdr:colOff>272044</xdr:colOff>
      <xdr:row>6</xdr:row>
      <xdr:rowOff>30646</xdr:rowOff>
    </xdr:from>
    <xdr:to>
      <xdr:col>17</xdr:col>
      <xdr:colOff>826227</xdr:colOff>
      <xdr:row>6</xdr:row>
      <xdr:rowOff>362252</xdr:rowOff>
    </xdr:to>
    <xdr:pic>
      <xdr:nvPicPr>
        <xdr:cNvPr id="82" name="81 Imagen">
          <a:extLst>
            <a:ext uri="{FF2B5EF4-FFF2-40B4-BE49-F238E27FC236}">
              <a16:creationId xmlns:a16="http://schemas.microsoft.com/office/drawing/2014/main" id="{00000000-0008-0000-0000-000052000000}"/>
            </a:ext>
          </a:extLst>
        </xdr:cNvPr>
        <xdr:cNvPicPr>
          <a:picLocks noChangeAspect="1"/>
        </xdr:cNvPicPr>
      </xdr:nvPicPr>
      <xdr:blipFill rotWithShape="1">
        <a:blip xmlns:r="http://schemas.openxmlformats.org/officeDocument/2006/relationships" r:embed="rId1"/>
        <a:srcRect l="42623" t="36540" r="53740" b="59661"/>
        <a:stretch/>
      </xdr:blipFill>
      <xdr:spPr>
        <a:xfrm>
          <a:off x="17150344" y="1364146"/>
          <a:ext cx="554183" cy="331606"/>
        </a:xfrm>
        <a:prstGeom prst="rect">
          <a:avLst/>
        </a:prstGeom>
      </xdr:spPr>
    </xdr:pic>
    <xdr:clientData/>
  </xdr:twoCellAnchor>
  <xdr:twoCellAnchor editAs="oneCell">
    <xdr:from>
      <xdr:col>17</xdr:col>
      <xdr:colOff>293204</xdr:colOff>
      <xdr:row>8</xdr:row>
      <xdr:rowOff>49696</xdr:rowOff>
    </xdr:from>
    <xdr:to>
      <xdr:col>17</xdr:col>
      <xdr:colOff>778565</xdr:colOff>
      <xdr:row>8</xdr:row>
      <xdr:rowOff>371061</xdr:rowOff>
    </xdr:to>
    <xdr:pic>
      <xdr:nvPicPr>
        <xdr:cNvPr id="83" name="82 Imagen">
          <a:extLst>
            <a:ext uri="{FF2B5EF4-FFF2-40B4-BE49-F238E27FC236}">
              <a16:creationId xmlns:a16="http://schemas.microsoft.com/office/drawing/2014/main" id="{00000000-0008-0000-0000-000053000000}"/>
            </a:ext>
          </a:extLst>
        </xdr:cNvPr>
        <xdr:cNvPicPr>
          <a:picLocks noChangeAspect="1"/>
        </xdr:cNvPicPr>
      </xdr:nvPicPr>
      <xdr:blipFill rotWithShape="1">
        <a:blip xmlns:r="http://schemas.openxmlformats.org/officeDocument/2006/relationships" r:embed="rId1"/>
        <a:srcRect l="42696" t="43568" r="54119" b="52742"/>
        <a:stretch/>
      </xdr:blipFill>
      <xdr:spPr>
        <a:xfrm>
          <a:off x="17171504" y="2145196"/>
          <a:ext cx="485361" cy="321365"/>
        </a:xfrm>
        <a:prstGeom prst="rect">
          <a:avLst/>
        </a:prstGeom>
      </xdr:spPr>
    </xdr:pic>
    <xdr:clientData/>
  </xdr:twoCellAnchor>
  <xdr:twoCellAnchor editAs="oneCell">
    <xdr:from>
      <xdr:col>17</xdr:col>
      <xdr:colOff>361950</xdr:colOff>
      <xdr:row>9</xdr:row>
      <xdr:rowOff>57150</xdr:rowOff>
    </xdr:from>
    <xdr:to>
      <xdr:col>17</xdr:col>
      <xdr:colOff>742949</xdr:colOff>
      <xdr:row>9</xdr:row>
      <xdr:rowOff>323850</xdr:rowOff>
    </xdr:to>
    <xdr:pic>
      <xdr:nvPicPr>
        <xdr:cNvPr id="123" name="122 Imagen">
          <a:extLst>
            <a:ext uri="{FF2B5EF4-FFF2-40B4-BE49-F238E27FC236}">
              <a16:creationId xmlns:a16="http://schemas.microsoft.com/office/drawing/2014/main" id="{00000000-0008-0000-0000-00007B000000}"/>
            </a:ext>
          </a:extLst>
        </xdr:cNvPr>
        <xdr:cNvPicPr>
          <a:picLocks noChangeAspect="1"/>
        </xdr:cNvPicPr>
      </xdr:nvPicPr>
      <xdr:blipFill rotWithShape="1">
        <a:blip xmlns:r="http://schemas.openxmlformats.org/officeDocument/2006/relationships" r:embed="rId1"/>
        <a:srcRect l="43317" t="47753" r="54183" b="49193"/>
        <a:stretch/>
      </xdr:blipFill>
      <xdr:spPr>
        <a:xfrm>
          <a:off x="17240250" y="2533650"/>
          <a:ext cx="380999" cy="266700"/>
        </a:xfrm>
        <a:prstGeom prst="rect">
          <a:avLst/>
        </a:prstGeom>
      </xdr:spPr>
    </xdr:pic>
    <xdr:clientData/>
  </xdr:twoCellAnchor>
  <xdr:twoCellAnchor>
    <xdr:from>
      <xdr:col>7</xdr:col>
      <xdr:colOff>342900</xdr:colOff>
      <xdr:row>3</xdr:row>
      <xdr:rowOff>0</xdr:rowOff>
    </xdr:from>
    <xdr:to>
      <xdr:col>12</xdr:col>
      <xdr:colOff>114300</xdr:colOff>
      <xdr:row>22</xdr:row>
      <xdr:rowOff>5444</xdr:rowOff>
    </xdr:to>
    <xdr:cxnSp macro="">
      <xdr:nvCxnSpPr>
        <xdr:cNvPr id="43" name="24 Conector recto">
          <a:extLst>
            <a:ext uri="{FF2B5EF4-FFF2-40B4-BE49-F238E27FC236}">
              <a16:creationId xmlns:a16="http://schemas.microsoft.com/office/drawing/2014/main" id="{00000000-0008-0000-0000-00002B000000}"/>
            </a:ext>
          </a:extLst>
        </xdr:cNvPr>
        <xdr:cNvCxnSpPr/>
      </xdr:nvCxnSpPr>
      <xdr:spPr>
        <a:xfrm flipH="1" flipV="1">
          <a:off x="8153400" y="571500"/>
          <a:ext cx="5010150" cy="50917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24494</xdr:colOff>
      <xdr:row>21</xdr:row>
      <xdr:rowOff>190500</xdr:rowOff>
    </xdr:from>
    <xdr:to>
      <xdr:col>12</xdr:col>
      <xdr:colOff>514350</xdr:colOff>
      <xdr:row>22</xdr:row>
      <xdr:rowOff>16328</xdr:rowOff>
    </xdr:to>
    <xdr:cxnSp macro="">
      <xdr:nvCxnSpPr>
        <xdr:cNvPr id="57" name="17 Conector recto">
          <a:extLst>
            <a:ext uri="{FF2B5EF4-FFF2-40B4-BE49-F238E27FC236}">
              <a16:creationId xmlns:a16="http://schemas.microsoft.com/office/drawing/2014/main" id="{00000000-0008-0000-0000-000039000000}"/>
            </a:ext>
          </a:extLst>
        </xdr:cNvPr>
        <xdr:cNvCxnSpPr/>
      </xdr:nvCxnSpPr>
      <xdr:spPr>
        <a:xfrm flipH="1">
          <a:off x="13073744" y="5143500"/>
          <a:ext cx="489856" cy="53067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990602</xdr:colOff>
      <xdr:row>8</xdr:row>
      <xdr:rowOff>152400</xdr:rowOff>
    </xdr:from>
    <xdr:to>
      <xdr:col>9</xdr:col>
      <xdr:colOff>895350</xdr:colOff>
      <xdr:row>22</xdr:row>
      <xdr:rowOff>2721</xdr:rowOff>
    </xdr:to>
    <xdr:cxnSp macro="">
      <xdr:nvCxnSpPr>
        <xdr:cNvPr id="71" name="12 Conector recto">
          <a:extLst>
            <a:ext uri="{FF2B5EF4-FFF2-40B4-BE49-F238E27FC236}">
              <a16:creationId xmlns:a16="http://schemas.microsoft.com/office/drawing/2014/main" id="{00000000-0008-0000-0000-000047000000}"/>
            </a:ext>
          </a:extLst>
        </xdr:cNvPr>
        <xdr:cNvCxnSpPr/>
      </xdr:nvCxnSpPr>
      <xdr:spPr>
        <a:xfrm flipH="1">
          <a:off x="7753352" y="2247900"/>
          <a:ext cx="3047998" cy="341267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solidFill>
            <a:schemeClr val="lt1">
              <a:shade val="50000"/>
            </a:schemeClr>
          </a:solidFill>
        </a:ln>
      </a:spPr>
      <a:bodyPr vertOverflow="clip" horzOverflow="clip" wrap="square" rtlCol="0" anchor="t"/>
      <a:lstStyle>
        <a:defPPr>
          <a:defRPr sz="1100" baseline="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K101"/>
  <sheetViews>
    <sheetView tabSelected="1" zoomScale="30" zoomScaleNormal="30" workbookViewId="0">
      <selection activeCell="AD28" sqref="AD28:AD29"/>
    </sheetView>
  </sheetViews>
  <sheetFormatPr baseColWidth="10" defaultRowHeight="15" x14ac:dyDescent="0.25"/>
  <cols>
    <col min="1" max="1" width="11.42578125" style="1"/>
    <col min="2" max="2" width="19.5703125" style="6" customWidth="1"/>
    <col min="3" max="3" width="23.140625" style="1" customWidth="1"/>
    <col min="4" max="13" width="15.5703125" style="1" customWidth="1"/>
    <col min="14" max="14" width="11.42578125" style="1" customWidth="1"/>
    <col min="15" max="15" width="10.85546875" style="1" customWidth="1"/>
    <col min="16" max="16" width="9.140625" style="1" customWidth="1"/>
    <col min="17" max="17" width="10.42578125" style="1" customWidth="1"/>
    <col min="18" max="18" width="18" style="1" customWidth="1"/>
    <col min="19" max="19" width="5.140625" style="1" customWidth="1"/>
    <col min="20" max="20" width="10.85546875" style="1" customWidth="1"/>
    <col min="21" max="23" width="16" style="1" customWidth="1"/>
    <col min="24" max="24" width="5.42578125" style="1" customWidth="1"/>
    <col min="25" max="25" width="3.140625" style="1" customWidth="1"/>
    <col min="26" max="26" width="36.85546875" style="1" customWidth="1"/>
    <col min="27" max="27" width="21" style="1" customWidth="1"/>
    <col min="28" max="28" width="2.28515625" style="1" customWidth="1"/>
    <col min="29" max="29" width="14" style="1" customWidth="1"/>
    <col min="30" max="30" width="63.5703125" style="1" customWidth="1"/>
    <col min="31" max="16384" width="11.42578125" style="1"/>
  </cols>
  <sheetData>
    <row r="1" spans="2:19" x14ac:dyDescent="0.25">
      <c r="D1" s="22">
        <f>D48</f>
        <v>25</v>
      </c>
      <c r="E1" s="22">
        <f t="shared" ref="E1:L1" si="0">E48</f>
        <v>9</v>
      </c>
      <c r="F1" s="22">
        <f t="shared" si="0"/>
        <v>10</v>
      </c>
      <c r="G1" s="22">
        <f t="shared" si="0"/>
        <v>9</v>
      </c>
      <c r="H1" s="22">
        <f t="shared" si="0"/>
        <v>9</v>
      </c>
      <c r="I1" s="22">
        <f t="shared" si="0"/>
        <v>9</v>
      </c>
      <c r="J1" s="22">
        <f t="shared" si="0"/>
        <v>9</v>
      </c>
      <c r="K1" s="22">
        <f t="shared" si="0"/>
        <v>9</v>
      </c>
      <c r="L1" s="22">
        <f t="shared" si="0"/>
        <v>9</v>
      </c>
      <c r="M1" s="22"/>
    </row>
    <row r="3" spans="2:19" x14ac:dyDescent="0.25">
      <c r="N3" s="55" t="s">
        <v>25</v>
      </c>
      <c r="O3" s="55"/>
      <c r="P3" s="55"/>
      <c r="Q3" s="55"/>
      <c r="R3" s="55"/>
    </row>
    <row r="4" spans="2:19" x14ac:dyDescent="0.25">
      <c r="B4" s="45" t="s">
        <v>85</v>
      </c>
      <c r="C4" s="45"/>
      <c r="D4" s="45"/>
      <c r="E4" s="45"/>
      <c r="F4" s="45"/>
      <c r="N4" s="55"/>
      <c r="O4" s="55"/>
      <c r="P4" s="55"/>
      <c r="Q4" s="55"/>
      <c r="R4" s="55"/>
    </row>
    <row r="5" spans="2:19" x14ac:dyDescent="0.25">
      <c r="B5" s="45"/>
      <c r="C5" s="45"/>
      <c r="D5" s="45"/>
      <c r="E5" s="45"/>
      <c r="F5" s="45"/>
      <c r="N5" s="55"/>
      <c r="O5" s="55"/>
      <c r="P5" s="55"/>
      <c r="Q5" s="55"/>
      <c r="R5" s="55"/>
      <c r="S5" s="25"/>
    </row>
    <row r="6" spans="2:19" ht="30" customHeight="1" x14ac:dyDescent="0.35">
      <c r="B6" s="45"/>
      <c r="C6" s="45"/>
      <c r="D6" s="45"/>
      <c r="E6" s="45"/>
      <c r="F6" s="45"/>
      <c r="N6" s="89" t="s">
        <v>14</v>
      </c>
      <c r="O6" s="89"/>
      <c r="P6" s="89"/>
      <c r="Q6" s="89"/>
      <c r="R6" s="5"/>
    </row>
    <row r="7" spans="2:19" ht="30" customHeight="1" x14ac:dyDescent="0.35">
      <c r="B7" s="45"/>
      <c r="C7" s="45"/>
      <c r="D7" s="45"/>
      <c r="E7" s="45"/>
      <c r="F7" s="45"/>
      <c r="N7" s="89" t="s">
        <v>15</v>
      </c>
      <c r="O7" s="89"/>
      <c r="P7" s="89"/>
      <c r="Q7" s="89"/>
      <c r="R7" s="5"/>
    </row>
    <row r="8" spans="2:19" ht="30" customHeight="1" x14ac:dyDescent="0.35">
      <c r="N8" s="89" t="s">
        <v>16</v>
      </c>
      <c r="O8" s="89"/>
      <c r="P8" s="89"/>
      <c r="Q8" s="89"/>
      <c r="R8" s="5"/>
    </row>
    <row r="9" spans="2:19" ht="30" customHeight="1" x14ac:dyDescent="0.35">
      <c r="N9" s="89" t="s">
        <v>17</v>
      </c>
      <c r="O9" s="89"/>
      <c r="P9" s="89"/>
      <c r="Q9" s="89"/>
      <c r="R9" s="5"/>
    </row>
    <row r="10" spans="2:19" ht="30" customHeight="1" x14ac:dyDescent="0.35">
      <c r="N10" s="89" t="s">
        <v>18</v>
      </c>
      <c r="O10" s="89"/>
      <c r="P10" s="89"/>
      <c r="Q10" s="89"/>
      <c r="R10" s="5"/>
    </row>
    <row r="20" spans="1:37" ht="15.75" x14ac:dyDescent="0.25">
      <c r="D20" s="95"/>
      <c r="R20" s="32" t="s">
        <v>66</v>
      </c>
      <c r="V20" s="32" t="s">
        <v>70</v>
      </c>
      <c r="W20" s="32" t="s">
        <v>71</v>
      </c>
    </row>
    <row r="21" spans="1:37" ht="12.75" customHeight="1" x14ac:dyDescent="0.25">
      <c r="D21" s="95"/>
      <c r="N21" s="101" t="s">
        <v>6</v>
      </c>
      <c r="O21" s="78" t="s">
        <v>36</v>
      </c>
      <c r="P21" s="97" t="s">
        <v>0</v>
      </c>
      <c r="Q21" s="99" t="s">
        <v>1</v>
      </c>
      <c r="R21" s="111" t="s">
        <v>20</v>
      </c>
      <c r="T21" s="76" t="s">
        <v>40</v>
      </c>
      <c r="U21" s="74" t="s">
        <v>37</v>
      </c>
      <c r="V21" s="74" t="s">
        <v>38</v>
      </c>
      <c r="W21" s="74" t="s">
        <v>39</v>
      </c>
      <c r="Y21" s="95"/>
    </row>
    <row r="22" spans="1:37" ht="55.5" customHeight="1" x14ac:dyDescent="0.25">
      <c r="D22" s="96"/>
      <c r="N22" s="102"/>
      <c r="O22" s="79"/>
      <c r="P22" s="98"/>
      <c r="Q22" s="100"/>
      <c r="R22" s="111"/>
      <c r="T22" s="77"/>
      <c r="U22" s="74"/>
      <c r="V22" s="74"/>
      <c r="W22" s="74"/>
      <c r="Y22" s="95"/>
    </row>
    <row r="23" spans="1:37" ht="57.75" customHeight="1" x14ac:dyDescent="0.3">
      <c r="B23" s="91"/>
      <c r="C23" s="91"/>
      <c r="D23" s="81" t="s">
        <v>50</v>
      </c>
      <c r="E23" s="81" t="s">
        <v>51</v>
      </c>
      <c r="F23" s="81" t="s">
        <v>52</v>
      </c>
      <c r="G23" s="81" t="s">
        <v>53</v>
      </c>
      <c r="H23" s="81" t="s">
        <v>54</v>
      </c>
      <c r="I23" s="81" t="s">
        <v>55</v>
      </c>
      <c r="J23" s="81" t="s">
        <v>56</v>
      </c>
      <c r="K23" s="81" t="s">
        <v>57</v>
      </c>
      <c r="L23" s="81" t="s">
        <v>58</v>
      </c>
      <c r="M23" s="81" t="s">
        <v>58</v>
      </c>
      <c r="N23" s="102"/>
      <c r="O23" s="79"/>
      <c r="P23" s="98"/>
      <c r="Q23" s="100"/>
      <c r="R23" s="111"/>
      <c r="T23" s="77"/>
      <c r="U23" s="74"/>
      <c r="V23" s="74"/>
      <c r="W23" s="74"/>
      <c r="Y23" s="95"/>
      <c r="AC23" s="90" t="s">
        <v>8</v>
      </c>
      <c r="AD23" s="90"/>
      <c r="AE23" s="8"/>
      <c r="AG23" s="8"/>
      <c r="AH23" s="8"/>
      <c r="AI23" s="8"/>
      <c r="AJ23" s="8"/>
      <c r="AK23" s="8"/>
    </row>
    <row r="24" spans="1:37" ht="53.25" customHeight="1" x14ac:dyDescent="0.3">
      <c r="B24" s="91"/>
      <c r="C24" s="91"/>
      <c r="D24" s="82"/>
      <c r="E24" s="82"/>
      <c r="F24" s="82"/>
      <c r="G24" s="82"/>
      <c r="H24" s="82"/>
      <c r="I24" s="82"/>
      <c r="J24" s="82"/>
      <c r="K24" s="82"/>
      <c r="L24" s="82"/>
      <c r="M24" s="82"/>
      <c r="N24" s="102"/>
      <c r="O24" s="79"/>
      <c r="P24" s="98"/>
      <c r="Q24" s="100"/>
      <c r="R24" s="111"/>
      <c r="T24" s="77"/>
      <c r="U24" s="74"/>
      <c r="V24" s="74"/>
      <c r="W24" s="74"/>
      <c r="Y24" s="95"/>
      <c r="AC24" s="92">
        <v>1</v>
      </c>
      <c r="AD24" s="81" t="s">
        <v>10</v>
      </c>
      <c r="AE24" s="8"/>
      <c r="AG24" s="8"/>
      <c r="AH24" s="8"/>
      <c r="AI24" s="8"/>
      <c r="AJ24" s="8"/>
      <c r="AK24" s="8"/>
    </row>
    <row r="25" spans="1:37" ht="40.5" customHeight="1" x14ac:dyDescent="0.3">
      <c r="B25" s="91"/>
      <c r="C25" s="91"/>
      <c r="D25" s="36">
        <v>1</v>
      </c>
      <c r="E25" s="36">
        <v>3</v>
      </c>
      <c r="F25" s="36">
        <v>9</v>
      </c>
      <c r="G25" s="36">
        <v>1</v>
      </c>
      <c r="H25" s="36">
        <v>3</v>
      </c>
      <c r="I25" s="36">
        <v>9</v>
      </c>
      <c r="J25" s="36">
        <v>1</v>
      </c>
      <c r="K25" s="36">
        <v>3</v>
      </c>
      <c r="L25" s="36">
        <v>9</v>
      </c>
      <c r="M25" s="36">
        <v>9</v>
      </c>
      <c r="N25" s="13" t="s">
        <v>2</v>
      </c>
      <c r="O25" s="80"/>
      <c r="P25" s="14" t="s">
        <v>2</v>
      </c>
      <c r="Q25" s="26" t="s">
        <v>2</v>
      </c>
      <c r="R25" s="111"/>
      <c r="T25" s="77"/>
      <c r="U25" s="74"/>
      <c r="V25" s="74"/>
      <c r="W25" s="74"/>
      <c r="Y25" s="95"/>
      <c r="Z25" s="15" t="s">
        <v>21</v>
      </c>
      <c r="AA25" s="16" t="s">
        <v>22</v>
      </c>
      <c r="AC25" s="93"/>
      <c r="AD25" s="94"/>
      <c r="AE25" s="8"/>
      <c r="AG25" s="8"/>
      <c r="AH25" s="8"/>
      <c r="AI25" s="8"/>
      <c r="AJ25" s="8"/>
      <c r="AK25" s="8"/>
    </row>
    <row r="26" spans="1:37" ht="12.75" customHeight="1" x14ac:dyDescent="0.3">
      <c r="A26" s="105">
        <v>1</v>
      </c>
      <c r="B26" s="24" t="s">
        <v>35</v>
      </c>
      <c r="C26" s="24" t="s">
        <v>34</v>
      </c>
      <c r="D26" s="17">
        <v>9</v>
      </c>
      <c r="E26" s="27">
        <v>9</v>
      </c>
      <c r="F26" s="27">
        <v>9</v>
      </c>
      <c r="G26" s="27">
        <v>9</v>
      </c>
      <c r="H26" s="27">
        <v>9</v>
      </c>
      <c r="I26" s="27">
        <v>9</v>
      </c>
      <c r="J26" s="27">
        <v>9</v>
      </c>
      <c r="K26" s="27">
        <v>9</v>
      </c>
      <c r="L26" s="27">
        <v>9</v>
      </c>
      <c r="M26" s="27">
        <v>9</v>
      </c>
      <c r="N26" s="108">
        <v>1</v>
      </c>
      <c r="O26" s="64">
        <v>0.8</v>
      </c>
      <c r="P26" s="66"/>
      <c r="Q26" s="68"/>
      <c r="R26" s="70" t="str">
        <f>IF(P26="","",IF(Q26="","",P26-Q26))</f>
        <v/>
      </c>
      <c r="T26" s="71">
        <f>IFERROR($N26/SUM($N$26:$N$45),"")</f>
        <v>0.1</v>
      </c>
      <c r="U26" s="72">
        <f>IFERROR(T26*O26,"")</f>
        <v>8.0000000000000016E-2</v>
      </c>
      <c r="V26" s="73">
        <f>IFERROR(+T26-U26,"")</f>
        <v>1.999999999999999E-2</v>
      </c>
      <c r="W26" s="75">
        <f>IFERROR(V26/$V$47,"")</f>
        <v>3.124999999999999E-2</v>
      </c>
      <c r="Y26" s="4"/>
      <c r="Z26" s="83"/>
      <c r="AA26" s="60"/>
      <c r="AC26" s="114">
        <v>2</v>
      </c>
      <c r="AD26" s="114" t="s">
        <v>9</v>
      </c>
      <c r="AE26" s="8"/>
      <c r="AG26" s="8"/>
      <c r="AH26" s="8"/>
      <c r="AI26" s="8"/>
      <c r="AJ26" s="8"/>
      <c r="AK26" s="8"/>
    </row>
    <row r="27" spans="1:37" s="2" customFormat="1" ht="59.25" customHeight="1" x14ac:dyDescent="0.3">
      <c r="A27" s="106"/>
      <c r="B27" s="23" t="s">
        <v>41</v>
      </c>
      <c r="C27" s="23" t="s">
        <v>42</v>
      </c>
      <c r="D27" s="28">
        <f t="shared" ref="D27:M27" si="1">IF(D26="","",D26*$N26)</f>
        <v>9</v>
      </c>
      <c r="E27" s="28">
        <f t="shared" si="1"/>
        <v>9</v>
      </c>
      <c r="F27" s="28">
        <f t="shared" si="1"/>
        <v>9</v>
      </c>
      <c r="G27" s="28">
        <f t="shared" si="1"/>
        <v>9</v>
      </c>
      <c r="H27" s="28">
        <f t="shared" si="1"/>
        <v>9</v>
      </c>
      <c r="I27" s="28">
        <f t="shared" si="1"/>
        <v>9</v>
      </c>
      <c r="J27" s="28">
        <f t="shared" si="1"/>
        <v>9</v>
      </c>
      <c r="K27" s="28">
        <f t="shared" si="1"/>
        <v>9</v>
      </c>
      <c r="L27" s="28">
        <f t="shared" si="1"/>
        <v>9</v>
      </c>
      <c r="M27" s="28">
        <f t="shared" si="1"/>
        <v>9</v>
      </c>
      <c r="N27" s="109"/>
      <c r="O27" s="65"/>
      <c r="P27" s="67"/>
      <c r="Q27" s="69"/>
      <c r="R27" s="70"/>
      <c r="S27" s="1"/>
      <c r="T27" s="71"/>
      <c r="U27" s="72"/>
      <c r="V27" s="73"/>
      <c r="W27" s="75"/>
      <c r="X27" s="1"/>
      <c r="Z27" s="83"/>
      <c r="AA27" s="61"/>
      <c r="AC27" s="114"/>
      <c r="AD27" s="114"/>
      <c r="AE27" s="8"/>
      <c r="AF27" s="1"/>
      <c r="AG27" s="9"/>
      <c r="AH27" s="9"/>
      <c r="AI27" s="9"/>
      <c r="AJ27" s="9"/>
      <c r="AK27" s="9"/>
    </row>
    <row r="28" spans="1:37" s="2" customFormat="1" ht="18" customHeight="1" x14ac:dyDescent="0.3">
      <c r="A28" s="103">
        <v>3</v>
      </c>
      <c r="B28" s="62"/>
      <c r="C28" s="62" t="s">
        <v>43</v>
      </c>
      <c r="D28" s="17">
        <v>1</v>
      </c>
      <c r="E28" s="27">
        <v>0</v>
      </c>
      <c r="F28" s="27">
        <v>0</v>
      </c>
      <c r="G28" s="27">
        <v>0</v>
      </c>
      <c r="H28" s="27">
        <v>0</v>
      </c>
      <c r="I28" s="27">
        <v>0</v>
      </c>
      <c r="J28" s="27">
        <v>0</v>
      </c>
      <c r="K28" s="27">
        <v>0</v>
      </c>
      <c r="L28" s="27">
        <v>0</v>
      </c>
      <c r="M28" s="27">
        <v>0</v>
      </c>
      <c r="N28" s="108">
        <v>1</v>
      </c>
      <c r="O28" s="64">
        <v>0.7</v>
      </c>
      <c r="P28" s="66"/>
      <c r="Q28" s="68"/>
      <c r="R28" s="70" t="str">
        <f>IF(P28="","",IF(Q28="","",P28-Q28))</f>
        <v/>
      </c>
      <c r="S28" s="1"/>
      <c r="T28" s="71">
        <f>IFERROR($N28/SUM($N$26:$N$45),"")</f>
        <v>0.1</v>
      </c>
      <c r="U28" s="72">
        <f>IFERROR(T28*O28,"")</f>
        <v>6.9999999999999993E-2</v>
      </c>
      <c r="V28" s="73">
        <f>IFERROR(+T28-U28,"")</f>
        <v>3.0000000000000013E-2</v>
      </c>
      <c r="W28" s="75">
        <f>IFERROR(V28/$V$47,"")</f>
        <v>4.6875000000000028E-2</v>
      </c>
      <c r="X28" s="1"/>
      <c r="Z28" s="83"/>
      <c r="AA28" s="60"/>
      <c r="AC28" s="56">
        <v>3</v>
      </c>
      <c r="AD28" s="58" t="s">
        <v>65</v>
      </c>
      <c r="AE28" s="8"/>
      <c r="AF28" s="1"/>
      <c r="AG28" s="9"/>
      <c r="AH28" s="9"/>
      <c r="AI28" s="9"/>
      <c r="AJ28" s="9"/>
      <c r="AK28" s="9"/>
    </row>
    <row r="29" spans="1:37" s="2" customFormat="1" ht="49.5" customHeight="1" x14ac:dyDescent="0.3">
      <c r="A29" s="104"/>
      <c r="B29" s="63"/>
      <c r="C29" s="63"/>
      <c r="D29" s="28">
        <f t="shared" ref="D29:M29" si="2">IF(D28="","",D28*$N28)</f>
        <v>1</v>
      </c>
      <c r="E29" s="28">
        <f t="shared" si="2"/>
        <v>0</v>
      </c>
      <c r="F29" s="28">
        <f t="shared" si="2"/>
        <v>0</v>
      </c>
      <c r="G29" s="28">
        <f t="shared" si="2"/>
        <v>0</v>
      </c>
      <c r="H29" s="28">
        <f t="shared" si="2"/>
        <v>0</v>
      </c>
      <c r="I29" s="28">
        <f t="shared" si="2"/>
        <v>0</v>
      </c>
      <c r="J29" s="28">
        <f t="shared" si="2"/>
        <v>0</v>
      </c>
      <c r="K29" s="28">
        <f t="shared" si="2"/>
        <v>0</v>
      </c>
      <c r="L29" s="28">
        <f t="shared" si="2"/>
        <v>0</v>
      </c>
      <c r="M29" s="28">
        <f t="shared" si="2"/>
        <v>0</v>
      </c>
      <c r="N29" s="109"/>
      <c r="O29" s="65"/>
      <c r="P29" s="67"/>
      <c r="Q29" s="69"/>
      <c r="R29" s="70"/>
      <c r="S29" s="1"/>
      <c r="T29" s="71"/>
      <c r="U29" s="72"/>
      <c r="V29" s="73"/>
      <c r="W29" s="75"/>
      <c r="X29" s="1"/>
      <c r="Z29" s="83"/>
      <c r="AA29" s="61"/>
      <c r="AC29" s="57"/>
      <c r="AD29" s="59"/>
      <c r="AE29" s="8"/>
      <c r="AF29" s="1"/>
      <c r="AG29" s="9"/>
      <c r="AH29" s="9"/>
      <c r="AI29" s="9"/>
      <c r="AJ29" s="9"/>
      <c r="AK29" s="9"/>
    </row>
    <row r="30" spans="1:37" s="3" customFormat="1" ht="15.75" customHeight="1" x14ac:dyDescent="0.3">
      <c r="A30" s="103">
        <v>4</v>
      </c>
      <c r="B30" s="62"/>
      <c r="C30" s="62" t="s">
        <v>44</v>
      </c>
      <c r="D30" s="17">
        <v>0</v>
      </c>
      <c r="E30" s="27">
        <v>0</v>
      </c>
      <c r="F30" s="27">
        <v>0</v>
      </c>
      <c r="G30" s="27">
        <v>0</v>
      </c>
      <c r="H30" s="27">
        <v>0</v>
      </c>
      <c r="I30" s="27">
        <v>0</v>
      </c>
      <c r="J30" s="27">
        <v>0</v>
      </c>
      <c r="K30" s="27">
        <v>0</v>
      </c>
      <c r="L30" s="27">
        <v>0</v>
      </c>
      <c r="M30" s="27">
        <v>0</v>
      </c>
      <c r="N30" s="108">
        <v>1</v>
      </c>
      <c r="O30" s="64">
        <v>0.5</v>
      </c>
      <c r="P30" s="66"/>
      <c r="Q30" s="68"/>
      <c r="R30" s="70" t="str">
        <f>IF(P30="","",IF(Q30="","",P30-Q30))</f>
        <v/>
      </c>
      <c r="S30" s="1"/>
      <c r="T30" s="71">
        <f>IFERROR($N30/SUM($N$26:$N$45),"")</f>
        <v>0.1</v>
      </c>
      <c r="U30" s="72">
        <f>IFERROR(T30*O30,"")</f>
        <v>0.05</v>
      </c>
      <c r="V30" s="73">
        <f>IFERROR(+T30-U30,"")</f>
        <v>0.05</v>
      </c>
      <c r="W30" s="75">
        <f>IFERROR(V30/$V$47,"")</f>
        <v>7.8125000000000014E-2</v>
      </c>
      <c r="X30" s="1"/>
      <c r="Z30" s="83"/>
      <c r="AA30" s="60"/>
      <c r="AC30" s="84">
        <v>3</v>
      </c>
      <c r="AD30" s="85" t="s">
        <v>12</v>
      </c>
      <c r="AE30" s="8"/>
      <c r="AF30" s="1"/>
      <c r="AG30" s="10"/>
      <c r="AH30" s="10"/>
      <c r="AI30" s="10"/>
      <c r="AJ30" s="10"/>
      <c r="AK30" s="10"/>
    </row>
    <row r="31" spans="1:37" s="2" customFormat="1" ht="66.75" customHeight="1" x14ac:dyDescent="0.3">
      <c r="A31" s="104"/>
      <c r="B31" s="63"/>
      <c r="C31" s="63"/>
      <c r="D31" s="28">
        <f t="shared" ref="D31:M31" si="3">IF(D30="","",D30*$N30)</f>
        <v>0</v>
      </c>
      <c r="E31" s="28">
        <f t="shared" si="3"/>
        <v>0</v>
      </c>
      <c r="F31" s="28">
        <f t="shared" si="3"/>
        <v>0</v>
      </c>
      <c r="G31" s="28">
        <f t="shared" si="3"/>
        <v>0</v>
      </c>
      <c r="H31" s="28">
        <f t="shared" si="3"/>
        <v>0</v>
      </c>
      <c r="I31" s="28">
        <f t="shared" si="3"/>
        <v>0</v>
      </c>
      <c r="J31" s="28">
        <f t="shared" si="3"/>
        <v>0</v>
      </c>
      <c r="K31" s="28">
        <f t="shared" si="3"/>
        <v>0</v>
      </c>
      <c r="L31" s="28">
        <f t="shared" si="3"/>
        <v>0</v>
      </c>
      <c r="M31" s="28">
        <f t="shared" si="3"/>
        <v>0</v>
      </c>
      <c r="N31" s="109"/>
      <c r="O31" s="65"/>
      <c r="P31" s="67"/>
      <c r="Q31" s="69"/>
      <c r="R31" s="70"/>
      <c r="S31" s="1"/>
      <c r="T31" s="71"/>
      <c r="U31" s="72"/>
      <c r="V31" s="73"/>
      <c r="W31" s="75"/>
      <c r="X31" s="1"/>
      <c r="Z31" s="83"/>
      <c r="AA31" s="61"/>
      <c r="AC31" s="84"/>
      <c r="AD31" s="85"/>
      <c r="AE31" s="8"/>
      <c r="AF31" s="1"/>
      <c r="AG31" s="9"/>
      <c r="AH31" s="9"/>
      <c r="AI31" s="9"/>
      <c r="AJ31" s="9"/>
      <c r="AK31" s="9"/>
    </row>
    <row r="32" spans="1:37" s="3" customFormat="1" ht="15" customHeight="1" x14ac:dyDescent="0.3">
      <c r="A32" s="103">
        <v>5</v>
      </c>
      <c r="B32" s="62"/>
      <c r="C32" s="62" t="s">
        <v>45</v>
      </c>
      <c r="D32" s="17">
        <v>0</v>
      </c>
      <c r="E32" s="27">
        <v>0</v>
      </c>
      <c r="F32" s="27">
        <v>0</v>
      </c>
      <c r="G32" s="27">
        <v>0</v>
      </c>
      <c r="H32" s="27">
        <v>0</v>
      </c>
      <c r="I32" s="27">
        <v>0</v>
      </c>
      <c r="J32" s="27">
        <v>0</v>
      </c>
      <c r="K32" s="27">
        <v>0</v>
      </c>
      <c r="L32" s="27">
        <v>0</v>
      </c>
      <c r="M32" s="27">
        <v>0</v>
      </c>
      <c r="N32" s="108">
        <v>1</v>
      </c>
      <c r="O32" s="64">
        <v>0.2</v>
      </c>
      <c r="P32" s="66"/>
      <c r="Q32" s="68"/>
      <c r="R32" s="70" t="str">
        <f>IF(P32="","",IF(Q32="","",P32-Q32))</f>
        <v/>
      </c>
      <c r="S32" s="1"/>
      <c r="T32" s="71">
        <f>IFERROR($N32/SUM($N$26:$N$45),"")</f>
        <v>0.1</v>
      </c>
      <c r="U32" s="72">
        <f>IFERROR(T32*O32,"")</f>
        <v>2.0000000000000004E-2</v>
      </c>
      <c r="V32" s="73">
        <f>IFERROR(+T32-U32,"")</f>
        <v>0.08</v>
      </c>
      <c r="W32" s="75">
        <f>IFERROR(V32/$V$47,"")</f>
        <v>0.12500000000000003</v>
      </c>
      <c r="X32" s="1"/>
      <c r="Z32" s="83"/>
      <c r="AA32" s="60"/>
      <c r="AC32" s="86">
        <v>4</v>
      </c>
      <c r="AD32" s="87" t="s">
        <v>11</v>
      </c>
      <c r="AE32" s="8"/>
      <c r="AF32" s="1"/>
      <c r="AG32" s="10"/>
      <c r="AH32" s="10"/>
      <c r="AI32" s="10"/>
      <c r="AJ32" s="10"/>
      <c r="AK32" s="10"/>
    </row>
    <row r="33" spans="1:37" s="2" customFormat="1" ht="59.25" customHeight="1" x14ac:dyDescent="0.3">
      <c r="A33" s="104"/>
      <c r="B33" s="63"/>
      <c r="C33" s="63"/>
      <c r="D33" s="28">
        <f t="shared" ref="D33:M33" si="4">IF(D32="","",D32*$N32)</f>
        <v>0</v>
      </c>
      <c r="E33" s="28">
        <f t="shared" si="4"/>
        <v>0</v>
      </c>
      <c r="F33" s="28">
        <f t="shared" si="4"/>
        <v>0</v>
      </c>
      <c r="G33" s="28">
        <f t="shared" si="4"/>
        <v>0</v>
      </c>
      <c r="H33" s="28">
        <f t="shared" si="4"/>
        <v>0</v>
      </c>
      <c r="I33" s="28">
        <f t="shared" si="4"/>
        <v>0</v>
      </c>
      <c r="J33" s="28">
        <f t="shared" si="4"/>
        <v>0</v>
      </c>
      <c r="K33" s="28">
        <f t="shared" si="4"/>
        <v>0</v>
      </c>
      <c r="L33" s="28">
        <f t="shared" si="4"/>
        <v>0</v>
      </c>
      <c r="M33" s="28">
        <f t="shared" si="4"/>
        <v>0</v>
      </c>
      <c r="N33" s="109"/>
      <c r="O33" s="65"/>
      <c r="P33" s="67"/>
      <c r="Q33" s="69"/>
      <c r="R33" s="70"/>
      <c r="S33" s="1"/>
      <c r="T33" s="71"/>
      <c r="U33" s="72"/>
      <c r="V33" s="73"/>
      <c r="W33" s="75"/>
      <c r="X33" s="1"/>
      <c r="Z33" s="83"/>
      <c r="AA33" s="61"/>
      <c r="AC33" s="86"/>
      <c r="AD33" s="87"/>
      <c r="AE33" s="8"/>
      <c r="AF33" s="1"/>
      <c r="AG33" s="9"/>
      <c r="AH33" s="9"/>
      <c r="AI33" s="9"/>
      <c r="AJ33" s="9"/>
      <c r="AK33" s="9"/>
    </row>
    <row r="34" spans="1:37" s="3" customFormat="1" ht="14.25" customHeight="1" x14ac:dyDescent="0.3">
      <c r="A34" s="103">
        <v>6</v>
      </c>
      <c r="B34" s="62" t="s">
        <v>46</v>
      </c>
      <c r="C34" s="62" t="s">
        <v>59</v>
      </c>
      <c r="D34" s="17">
        <v>3</v>
      </c>
      <c r="E34" s="27">
        <v>0</v>
      </c>
      <c r="F34" s="27">
        <v>0</v>
      </c>
      <c r="G34" s="27">
        <v>0</v>
      </c>
      <c r="H34" s="27">
        <v>0</v>
      </c>
      <c r="I34" s="27">
        <v>0</v>
      </c>
      <c r="J34" s="27">
        <v>0</v>
      </c>
      <c r="K34" s="27">
        <v>0</v>
      </c>
      <c r="L34" s="27">
        <v>0</v>
      </c>
      <c r="M34" s="27">
        <v>0</v>
      </c>
      <c r="N34" s="108">
        <v>1</v>
      </c>
      <c r="O34" s="64">
        <v>1</v>
      </c>
      <c r="P34" s="66"/>
      <c r="Q34" s="68"/>
      <c r="R34" s="70" t="str">
        <f>IF(P34="","",IF(Q34="","",P34-Q34))</f>
        <v/>
      </c>
      <c r="S34" s="1"/>
      <c r="T34" s="71">
        <f>IFERROR($N34/SUM($N$26:$N$45),"")</f>
        <v>0.1</v>
      </c>
      <c r="U34" s="72">
        <f>IFERROR(T34*O34,"")</f>
        <v>0.1</v>
      </c>
      <c r="V34" s="73">
        <f>IFERROR(+T34-U34,"")</f>
        <v>0</v>
      </c>
      <c r="W34" s="75">
        <f>IFERROR(V34/$V$47,"")</f>
        <v>0</v>
      </c>
      <c r="X34" s="1"/>
      <c r="Z34" s="83"/>
      <c r="AA34" s="60"/>
      <c r="AC34" s="46" t="s">
        <v>67</v>
      </c>
      <c r="AD34" s="46" t="s">
        <v>77</v>
      </c>
      <c r="AE34" s="8"/>
      <c r="AF34" s="1"/>
      <c r="AG34" s="10"/>
      <c r="AH34" s="10"/>
      <c r="AI34" s="10"/>
      <c r="AJ34" s="10"/>
      <c r="AK34" s="10"/>
    </row>
    <row r="35" spans="1:37" s="2" customFormat="1" ht="50.25" customHeight="1" x14ac:dyDescent="0.3">
      <c r="A35" s="104"/>
      <c r="B35" s="63"/>
      <c r="C35" s="63"/>
      <c r="D35" s="28">
        <f t="shared" ref="D35:M35" si="5">IF(D34="","",D34*$N34)</f>
        <v>3</v>
      </c>
      <c r="E35" s="28">
        <f t="shared" si="5"/>
        <v>0</v>
      </c>
      <c r="F35" s="28">
        <f t="shared" si="5"/>
        <v>0</v>
      </c>
      <c r="G35" s="28">
        <f t="shared" si="5"/>
        <v>0</v>
      </c>
      <c r="H35" s="28">
        <f t="shared" si="5"/>
        <v>0</v>
      </c>
      <c r="I35" s="28">
        <f t="shared" si="5"/>
        <v>0</v>
      </c>
      <c r="J35" s="28">
        <f t="shared" si="5"/>
        <v>0</v>
      </c>
      <c r="K35" s="28">
        <f t="shared" si="5"/>
        <v>0</v>
      </c>
      <c r="L35" s="28">
        <f t="shared" si="5"/>
        <v>0</v>
      </c>
      <c r="M35" s="28">
        <f t="shared" si="5"/>
        <v>0</v>
      </c>
      <c r="N35" s="109"/>
      <c r="O35" s="65"/>
      <c r="P35" s="67"/>
      <c r="Q35" s="69"/>
      <c r="R35" s="70"/>
      <c r="S35" s="1"/>
      <c r="T35" s="71"/>
      <c r="U35" s="72"/>
      <c r="V35" s="73"/>
      <c r="W35" s="75"/>
      <c r="X35" s="1"/>
      <c r="Z35" s="83"/>
      <c r="AA35" s="61"/>
      <c r="AC35" s="47"/>
      <c r="AD35" s="46"/>
      <c r="AE35" s="8"/>
      <c r="AF35" s="1"/>
      <c r="AG35" s="9"/>
      <c r="AH35" s="9"/>
      <c r="AI35" s="9"/>
      <c r="AJ35" s="9"/>
      <c r="AK35" s="9"/>
    </row>
    <row r="36" spans="1:37" s="3" customFormat="1" ht="14.25" customHeight="1" x14ac:dyDescent="0.3">
      <c r="A36" s="103">
        <v>7</v>
      </c>
      <c r="B36" s="62"/>
      <c r="C36" s="62" t="s">
        <v>60</v>
      </c>
      <c r="D36" s="17">
        <v>9</v>
      </c>
      <c r="E36" s="27">
        <v>0</v>
      </c>
      <c r="F36" s="27">
        <v>0</v>
      </c>
      <c r="G36" s="27">
        <v>0</v>
      </c>
      <c r="H36" s="27">
        <v>0</v>
      </c>
      <c r="I36" s="27">
        <v>0</v>
      </c>
      <c r="J36" s="27">
        <v>0</v>
      </c>
      <c r="K36" s="27">
        <v>0</v>
      </c>
      <c r="L36" s="27">
        <v>0</v>
      </c>
      <c r="M36" s="27">
        <v>0</v>
      </c>
      <c r="N36" s="108">
        <v>1</v>
      </c>
      <c r="O36" s="64">
        <v>0.4</v>
      </c>
      <c r="P36" s="66"/>
      <c r="Q36" s="68"/>
      <c r="R36" s="70" t="str">
        <f>IF(P36="","",IF(Q36="","",P36-Q36))</f>
        <v/>
      </c>
      <c r="S36" s="1"/>
      <c r="T36" s="71">
        <f>IFERROR($N36/SUM($N$26:$N$45),"")</f>
        <v>0.1</v>
      </c>
      <c r="U36" s="72">
        <f>IFERROR(T36*O36,"")</f>
        <v>4.0000000000000008E-2</v>
      </c>
      <c r="V36" s="73">
        <f>IFERROR(+T36-U36,"")</f>
        <v>0.06</v>
      </c>
      <c r="W36" s="75">
        <f>IFERROR(V36/$V$47,"")</f>
        <v>9.3750000000000014E-2</v>
      </c>
      <c r="X36" s="1"/>
      <c r="Z36" s="83"/>
      <c r="AA36" s="60"/>
      <c r="AC36" s="88">
        <v>5</v>
      </c>
      <c r="AD36" s="113" t="s">
        <v>23</v>
      </c>
      <c r="AE36" s="8"/>
      <c r="AF36" s="1"/>
      <c r="AG36" s="10"/>
      <c r="AH36" s="10"/>
      <c r="AI36" s="10"/>
      <c r="AJ36" s="10"/>
      <c r="AK36" s="10"/>
    </row>
    <row r="37" spans="1:37" s="2" customFormat="1" ht="50.25" customHeight="1" x14ac:dyDescent="0.3">
      <c r="A37" s="104"/>
      <c r="B37" s="63"/>
      <c r="C37" s="63"/>
      <c r="D37" s="28">
        <f t="shared" ref="D37:M37" si="6">IF(D36="","",D36*$N36)</f>
        <v>9</v>
      </c>
      <c r="E37" s="28">
        <f t="shared" si="6"/>
        <v>0</v>
      </c>
      <c r="F37" s="28">
        <f t="shared" si="6"/>
        <v>0</v>
      </c>
      <c r="G37" s="28">
        <f t="shared" si="6"/>
        <v>0</v>
      </c>
      <c r="H37" s="28">
        <f t="shared" si="6"/>
        <v>0</v>
      </c>
      <c r="I37" s="28">
        <f t="shared" si="6"/>
        <v>0</v>
      </c>
      <c r="J37" s="28">
        <f t="shared" si="6"/>
        <v>0</v>
      </c>
      <c r="K37" s="28">
        <f t="shared" si="6"/>
        <v>0</v>
      </c>
      <c r="L37" s="28">
        <f t="shared" si="6"/>
        <v>0</v>
      </c>
      <c r="M37" s="28">
        <f t="shared" si="6"/>
        <v>0</v>
      </c>
      <c r="N37" s="109"/>
      <c r="O37" s="65"/>
      <c r="P37" s="67"/>
      <c r="Q37" s="69"/>
      <c r="R37" s="70"/>
      <c r="S37" s="1"/>
      <c r="T37" s="71"/>
      <c r="U37" s="72"/>
      <c r="V37" s="73"/>
      <c r="W37" s="75"/>
      <c r="X37" s="1"/>
      <c r="Z37" s="83"/>
      <c r="AA37" s="61"/>
      <c r="AC37" s="88"/>
      <c r="AD37" s="113"/>
      <c r="AE37" s="8"/>
      <c r="AF37" s="1"/>
      <c r="AG37" s="9"/>
      <c r="AH37" s="9"/>
      <c r="AI37" s="9"/>
      <c r="AJ37" s="9"/>
      <c r="AK37" s="9"/>
    </row>
    <row r="38" spans="1:37" s="3" customFormat="1" ht="14.25" customHeight="1" x14ac:dyDescent="0.3">
      <c r="A38" s="103">
        <v>8</v>
      </c>
      <c r="B38" s="62" t="s">
        <v>47</v>
      </c>
      <c r="C38" s="62" t="s">
        <v>61</v>
      </c>
      <c r="D38" s="17">
        <v>3</v>
      </c>
      <c r="E38" s="27">
        <v>0</v>
      </c>
      <c r="F38" s="27">
        <v>0</v>
      </c>
      <c r="G38" s="27">
        <v>0</v>
      </c>
      <c r="H38" s="27">
        <v>0</v>
      </c>
      <c r="I38" s="27">
        <v>0</v>
      </c>
      <c r="J38" s="27">
        <v>0</v>
      </c>
      <c r="K38" s="27">
        <v>0</v>
      </c>
      <c r="L38" s="27">
        <v>0</v>
      </c>
      <c r="M38" s="27">
        <v>0</v>
      </c>
      <c r="N38" s="108">
        <v>1</v>
      </c>
      <c r="O38" s="64"/>
      <c r="P38" s="66"/>
      <c r="Q38" s="68"/>
      <c r="R38" s="70" t="str">
        <f>IF(P38="","",IF(Q38="","",P38-Q38))</f>
        <v/>
      </c>
      <c r="S38" s="1"/>
      <c r="T38" s="71">
        <f>IFERROR($N38/SUM($N$26:$N$45),"")</f>
        <v>0.1</v>
      </c>
      <c r="U38" s="72">
        <f>IFERROR(T38*O38,"")</f>
        <v>0</v>
      </c>
      <c r="V38" s="73">
        <f>IFERROR(+T38-U38,"")</f>
        <v>0.1</v>
      </c>
      <c r="W38" s="75">
        <f>IFERROR(V38/$V$47,"")</f>
        <v>0.15625000000000003</v>
      </c>
      <c r="X38" s="1"/>
      <c r="Z38" s="83"/>
      <c r="AA38" s="60"/>
      <c r="AC38" s="46" t="s">
        <v>68</v>
      </c>
      <c r="AD38" s="46" t="s">
        <v>75</v>
      </c>
      <c r="AE38" s="10"/>
      <c r="AF38" s="10"/>
      <c r="AG38" s="10"/>
      <c r="AH38" s="10"/>
      <c r="AI38" s="10"/>
      <c r="AJ38" s="10"/>
      <c r="AK38" s="10"/>
    </row>
    <row r="39" spans="1:37" s="2" customFormat="1" ht="50.25" customHeight="1" x14ac:dyDescent="0.3">
      <c r="A39" s="104"/>
      <c r="B39" s="63"/>
      <c r="C39" s="63"/>
      <c r="D39" s="28">
        <f t="shared" ref="D39:M39" si="7">IF(D38="","",D38*$N38)</f>
        <v>3</v>
      </c>
      <c r="E39" s="28">
        <f t="shared" si="7"/>
        <v>0</v>
      </c>
      <c r="F39" s="28">
        <f t="shared" si="7"/>
        <v>0</v>
      </c>
      <c r="G39" s="28">
        <f t="shared" si="7"/>
        <v>0</v>
      </c>
      <c r="H39" s="28">
        <f t="shared" si="7"/>
        <v>0</v>
      </c>
      <c r="I39" s="28">
        <f t="shared" si="7"/>
        <v>0</v>
      </c>
      <c r="J39" s="28">
        <f t="shared" si="7"/>
        <v>0</v>
      </c>
      <c r="K39" s="28">
        <f t="shared" si="7"/>
        <v>0</v>
      </c>
      <c r="L39" s="28">
        <f t="shared" si="7"/>
        <v>0</v>
      </c>
      <c r="M39" s="28">
        <f t="shared" si="7"/>
        <v>0</v>
      </c>
      <c r="N39" s="109"/>
      <c r="O39" s="65"/>
      <c r="P39" s="67"/>
      <c r="Q39" s="69"/>
      <c r="R39" s="70"/>
      <c r="S39" s="1"/>
      <c r="T39" s="71"/>
      <c r="U39" s="72"/>
      <c r="V39" s="73"/>
      <c r="W39" s="75"/>
      <c r="X39" s="1"/>
      <c r="Z39" s="83"/>
      <c r="AA39" s="61"/>
      <c r="AC39" s="47"/>
      <c r="AD39" s="46"/>
      <c r="AE39" s="9"/>
      <c r="AF39" s="9"/>
      <c r="AG39" s="9"/>
      <c r="AH39" s="9"/>
      <c r="AI39" s="9"/>
      <c r="AJ39" s="9"/>
      <c r="AK39" s="9"/>
    </row>
    <row r="40" spans="1:37" s="3" customFormat="1" ht="14.25" customHeight="1" x14ac:dyDescent="0.3">
      <c r="A40" s="103">
        <v>9</v>
      </c>
      <c r="B40" s="62"/>
      <c r="C40" s="62" t="s">
        <v>62</v>
      </c>
      <c r="D40" s="17">
        <v>0</v>
      </c>
      <c r="E40" s="27">
        <v>0</v>
      </c>
      <c r="F40" s="27">
        <v>1</v>
      </c>
      <c r="G40" s="27">
        <v>0</v>
      </c>
      <c r="H40" s="27">
        <v>0</v>
      </c>
      <c r="I40" s="27">
        <v>0</v>
      </c>
      <c r="J40" s="27">
        <v>0</v>
      </c>
      <c r="K40" s="27">
        <v>0</v>
      </c>
      <c r="L40" s="27">
        <v>0</v>
      </c>
      <c r="M40" s="27">
        <v>0</v>
      </c>
      <c r="N40" s="108">
        <v>1</v>
      </c>
      <c r="O40" s="64"/>
      <c r="P40" s="66"/>
      <c r="Q40" s="68"/>
      <c r="R40" s="70" t="str">
        <f>IF(P40="","",IF(Q40="","",P40-Q40))</f>
        <v/>
      </c>
      <c r="S40" s="1"/>
      <c r="T40" s="71">
        <f>IFERROR($N40/SUM($N$26:$N$45),"")</f>
        <v>0.1</v>
      </c>
      <c r="U40" s="72">
        <f>IFERROR(T40*O40,"")</f>
        <v>0</v>
      </c>
      <c r="V40" s="73">
        <f>IFERROR(+T40-U40,"")</f>
        <v>0.1</v>
      </c>
      <c r="W40" s="75">
        <f>IFERROR(V40/$V$47,"")</f>
        <v>0.15625000000000003</v>
      </c>
      <c r="X40" s="1"/>
      <c r="Z40" s="83"/>
      <c r="AA40" s="60"/>
      <c r="AC40" s="46" t="s">
        <v>69</v>
      </c>
      <c r="AD40" s="46" t="s">
        <v>76</v>
      </c>
      <c r="AE40" s="10"/>
      <c r="AF40" s="10"/>
      <c r="AG40" s="10"/>
      <c r="AH40" s="10"/>
      <c r="AI40" s="10"/>
      <c r="AJ40" s="10"/>
      <c r="AK40" s="10"/>
    </row>
    <row r="41" spans="1:37" s="2" customFormat="1" ht="50.25" customHeight="1" x14ac:dyDescent="0.3">
      <c r="A41" s="104"/>
      <c r="B41" s="63"/>
      <c r="C41" s="63"/>
      <c r="D41" s="28">
        <f t="shared" ref="D41:M41" si="8">IF(D40="","",D40*$N40)</f>
        <v>0</v>
      </c>
      <c r="E41" s="28">
        <f t="shared" si="8"/>
        <v>0</v>
      </c>
      <c r="F41" s="28">
        <f t="shared" si="8"/>
        <v>1</v>
      </c>
      <c r="G41" s="28">
        <f t="shared" si="8"/>
        <v>0</v>
      </c>
      <c r="H41" s="28">
        <f t="shared" si="8"/>
        <v>0</v>
      </c>
      <c r="I41" s="28">
        <f t="shared" si="8"/>
        <v>0</v>
      </c>
      <c r="J41" s="28">
        <f t="shared" si="8"/>
        <v>0</v>
      </c>
      <c r="K41" s="28">
        <f t="shared" si="8"/>
        <v>0</v>
      </c>
      <c r="L41" s="28">
        <f t="shared" si="8"/>
        <v>0</v>
      </c>
      <c r="M41" s="28">
        <f t="shared" si="8"/>
        <v>0</v>
      </c>
      <c r="N41" s="109"/>
      <c r="O41" s="65"/>
      <c r="P41" s="67"/>
      <c r="Q41" s="69"/>
      <c r="R41" s="70"/>
      <c r="S41" s="1"/>
      <c r="T41" s="71"/>
      <c r="U41" s="72"/>
      <c r="V41" s="73"/>
      <c r="W41" s="75"/>
      <c r="X41" s="1"/>
      <c r="Z41" s="83"/>
      <c r="AA41" s="61"/>
      <c r="AC41" s="47"/>
      <c r="AD41" s="46"/>
      <c r="AE41" s="9"/>
      <c r="AF41" s="9"/>
      <c r="AG41" s="9"/>
      <c r="AH41" s="9"/>
      <c r="AI41" s="9"/>
      <c r="AJ41" s="9"/>
      <c r="AK41" s="9"/>
    </row>
    <row r="42" spans="1:37" s="3" customFormat="1" ht="14.25" customHeight="1" x14ac:dyDescent="0.3">
      <c r="A42" s="103">
        <v>9</v>
      </c>
      <c r="B42" s="62" t="s">
        <v>48</v>
      </c>
      <c r="C42" s="62" t="s">
        <v>49</v>
      </c>
      <c r="D42" s="17">
        <v>0</v>
      </c>
      <c r="E42" s="27">
        <v>0</v>
      </c>
      <c r="F42" s="27">
        <v>0</v>
      </c>
      <c r="G42" s="27">
        <v>0</v>
      </c>
      <c r="H42" s="27">
        <v>0</v>
      </c>
      <c r="I42" s="27">
        <v>0</v>
      </c>
      <c r="J42" s="27">
        <v>0</v>
      </c>
      <c r="K42" s="27">
        <v>0</v>
      </c>
      <c r="L42" s="27">
        <v>0</v>
      </c>
      <c r="M42" s="27">
        <v>0</v>
      </c>
      <c r="N42" s="108">
        <v>1</v>
      </c>
      <c r="O42" s="64"/>
      <c r="P42" s="66"/>
      <c r="Q42" s="68"/>
      <c r="R42" s="70" t="str">
        <f>IF(P42="","",IF(Q42="","",P42-Q42))</f>
        <v/>
      </c>
      <c r="S42" s="1"/>
      <c r="T42" s="71">
        <f>IFERROR($N42/SUM($N$26:$N$45),"")</f>
        <v>0.1</v>
      </c>
      <c r="U42" s="72">
        <f>IFERROR(T42*O42,"")</f>
        <v>0</v>
      </c>
      <c r="V42" s="73">
        <f>IFERROR(+T42-U42,"")</f>
        <v>0.1</v>
      </c>
      <c r="W42" s="75">
        <f>IFERROR(V42/$V$47,"")</f>
        <v>0.15625000000000003</v>
      </c>
      <c r="X42" s="1"/>
      <c r="Z42" s="83"/>
      <c r="AA42" s="60"/>
      <c r="AC42" s="46" t="s">
        <v>72</v>
      </c>
      <c r="AD42" s="46" t="s">
        <v>74</v>
      </c>
      <c r="AE42" s="10"/>
      <c r="AF42" s="10"/>
      <c r="AG42" s="10"/>
      <c r="AH42" s="10"/>
      <c r="AI42" s="10"/>
      <c r="AJ42" s="10"/>
      <c r="AK42" s="10"/>
    </row>
    <row r="43" spans="1:37" s="2" customFormat="1" ht="50.25" customHeight="1" x14ac:dyDescent="0.3">
      <c r="A43" s="104"/>
      <c r="B43" s="63"/>
      <c r="C43" s="63"/>
      <c r="D43" s="28">
        <f t="shared" ref="D43:M43" si="9">IF(D42="","",D42*$N42)</f>
        <v>0</v>
      </c>
      <c r="E43" s="28">
        <f t="shared" si="9"/>
        <v>0</v>
      </c>
      <c r="F43" s="28">
        <f t="shared" si="9"/>
        <v>0</v>
      </c>
      <c r="G43" s="28">
        <f t="shared" si="9"/>
        <v>0</v>
      </c>
      <c r="H43" s="28">
        <f t="shared" si="9"/>
        <v>0</v>
      </c>
      <c r="I43" s="28">
        <f t="shared" si="9"/>
        <v>0</v>
      </c>
      <c r="J43" s="28">
        <f t="shared" si="9"/>
        <v>0</v>
      </c>
      <c r="K43" s="28">
        <f t="shared" si="9"/>
        <v>0</v>
      </c>
      <c r="L43" s="28">
        <f t="shared" si="9"/>
        <v>0</v>
      </c>
      <c r="M43" s="28">
        <f t="shared" si="9"/>
        <v>0</v>
      </c>
      <c r="N43" s="109"/>
      <c r="O43" s="65"/>
      <c r="P43" s="67"/>
      <c r="Q43" s="69"/>
      <c r="R43" s="70"/>
      <c r="S43" s="1"/>
      <c r="T43" s="71"/>
      <c r="U43" s="72"/>
      <c r="V43" s="73"/>
      <c r="W43" s="75"/>
      <c r="X43" s="1"/>
      <c r="Z43" s="83"/>
      <c r="AA43" s="61"/>
      <c r="AC43" s="47"/>
      <c r="AD43" s="46"/>
      <c r="AE43" s="9"/>
      <c r="AF43" s="9"/>
      <c r="AG43" s="9"/>
      <c r="AH43" s="9"/>
      <c r="AI43" s="9"/>
      <c r="AJ43" s="9"/>
      <c r="AK43" s="9"/>
    </row>
    <row r="44" spans="1:37" s="3" customFormat="1" ht="14.25" customHeight="1" x14ac:dyDescent="0.25">
      <c r="A44" s="103">
        <v>10</v>
      </c>
      <c r="B44" s="62"/>
      <c r="C44" s="62" t="s">
        <v>63</v>
      </c>
      <c r="D44" s="27">
        <v>0</v>
      </c>
      <c r="E44" s="27">
        <v>0</v>
      </c>
      <c r="F44" s="27">
        <v>0</v>
      </c>
      <c r="G44" s="27">
        <v>0</v>
      </c>
      <c r="H44" s="27">
        <v>0</v>
      </c>
      <c r="I44" s="27">
        <v>0</v>
      </c>
      <c r="J44" s="27">
        <v>0</v>
      </c>
      <c r="K44" s="27">
        <v>0</v>
      </c>
      <c r="L44" s="27">
        <v>0</v>
      </c>
      <c r="M44" s="27">
        <v>0</v>
      </c>
      <c r="N44" s="108">
        <v>1</v>
      </c>
      <c r="O44" s="64"/>
      <c r="P44" s="66"/>
      <c r="Q44" s="68"/>
      <c r="R44" s="70" t="str">
        <f>IF(P44="","",IF(Q44="","",P44-Q44))</f>
        <v/>
      </c>
      <c r="S44" s="1"/>
      <c r="T44" s="71">
        <f>IFERROR($N44/SUM($N$26:$N$45),"")</f>
        <v>0.1</v>
      </c>
      <c r="U44" s="72">
        <f>IFERROR(T44*O44,"")</f>
        <v>0</v>
      </c>
      <c r="V44" s="73">
        <f>IFERROR(+T44-U44,"")</f>
        <v>0.1</v>
      </c>
      <c r="W44" s="75">
        <f>IFERROR(V44/$V$47,"")</f>
        <v>0.15625000000000003</v>
      </c>
      <c r="X44" s="1"/>
      <c r="Z44" s="83"/>
      <c r="AA44" s="60"/>
      <c r="AC44" s="112">
        <v>6</v>
      </c>
      <c r="AD44" s="112" t="s">
        <v>19</v>
      </c>
    </row>
    <row r="45" spans="1:37" s="2" customFormat="1" ht="50.25" customHeight="1" x14ac:dyDescent="0.25">
      <c r="A45" s="104"/>
      <c r="B45" s="63"/>
      <c r="C45" s="107"/>
      <c r="D45" s="28">
        <f t="shared" ref="D45:M45" si="10">IF(D44="","",D44*$N44)</f>
        <v>0</v>
      </c>
      <c r="E45" s="28">
        <f t="shared" si="10"/>
        <v>0</v>
      </c>
      <c r="F45" s="28">
        <f t="shared" si="10"/>
        <v>0</v>
      </c>
      <c r="G45" s="28">
        <f t="shared" si="10"/>
        <v>0</v>
      </c>
      <c r="H45" s="28">
        <f t="shared" si="10"/>
        <v>0</v>
      </c>
      <c r="I45" s="28">
        <f t="shared" si="10"/>
        <v>0</v>
      </c>
      <c r="J45" s="28">
        <f t="shared" si="10"/>
        <v>0</v>
      </c>
      <c r="K45" s="28">
        <f t="shared" si="10"/>
        <v>0</v>
      </c>
      <c r="L45" s="28">
        <f t="shared" si="10"/>
        <v>0</v>
      </c>
      <c r="M45" s="28">
        <f t="shared" si="10"/>
        <v>0</v>
      </c>
      <c r="N45" s="110"/>
      <c r="O45" s="65"/>
      <c r="P45" s="67"/>
      <c r="Q45" s="69"/>
      <c r="R45" s="70"/>
      <c r="S45" s="1"/>
      <c r="T45" s="71"/>
      <c r="U45" s="72"/>
      <c r="V45" s="73"/>
      <c r="W45" s="75"/>
      <c r="X45" s="1"/>
      <c r="Z45" s="83"/>
      <c r="AA45" s="61"/>
      <c r="AC45" s="112"/>
      <c r="AD45" s="112"/>
    </row>
    <row r="46" spans="1:37" x14ac:dyDescent="0.25">
      <c r="T46" s="6"/>
      <c r="U46" s="6"/>
      <c r="AC46" s="46" t="s">
        <v>72</v>
      </c>
      <c r="AD46" s="46" t="s">
        <v>78</v>
      </c>
    </row>
    <row r="47" spans="1:37" ht="23.25" customHeight="1" x14ac:dyDescent="0.35">
      <c r="B47" s="35" t="s">
        <v>73</v>
      </c>
      <c r="C47" s="33" t="s">
        <v>33</v>
      </c>
      <c r="D47" s="29">
        <f>IFERROR(D48/(SUM($D$48:$L$48)),"")</f>
        <v>0.25510204081632654</v>
      </c>
      <c r="E47" s="30">
        <f t="shared" ref="E47:M47" si="11">IFERROR(E48/(SUM($D$48:$L$48)),"")</f>
        <v>9.1836734693877556E-2</v>
      </c>
      <c r="F47" s="30">
        <f t="shared" si="11"/>
        <v>0.10204081632653061</v>
      </c>
      <c r="G47" s="30">
        <f t="shared" si="11"/>
        <v>9.1836734693877556E-2</v>
      </c>
      <c r="H47" s="30">
        <f t="shared" si="11"/>
        <v>9.1836734693877556E-2</v>
      </c>
      <c r="I47" s="30">
        <f t="shared" si="11"/>
        <v>9.1836734693877556E-2</v>
      </c>
      <c r="J47" s="30">
        <f t="shared" si="11"/>
        <v>9.1836734693877556E-2</v>
      </c>
      <c r="K47" s="30">
        <f t="shared" si="11"/>
        <v>9.1836734693877556E-2</v>
      </c>
      <c r="L47" s="30">
        <f t="shared" si="11"/>
        <v>9.1836734693877556E-2</v>
      </c>
      <c r="M47" s="30">
        <f t="shared" si="11"/>
        <v>9.1836734693877556E-2</v>
      </c>
      <c r="S47" s="6" t="s">
        <v>64</v>
      </c>
      <c r="T47" s="31">
        <f>SUM(T26:T45)</f>
        <v>0.99999999999999989</v>
      </c>
      <c r="U47" s="31">
        <f>SUM(U26:U45)</f>
        <v>0.3600000000000001</v>
      </c>
      <c r="V47" s="31">
        <f>SUM(V26:V45)</f>
        <v>0.6399999999999999</v>
      </c>
      <c r="W47" s="31">
        <f>SUM(W26:W45)</f>
        <v>1.0000000000000002</v>
      </c>
      <c r="AC47" s="47"/>
      <c r="AD47" s="46"/>
    </row>
    <row r="48" spans="1:37" ht="23.25" x14ac:dyDescent="0.35">
      <c r="C48" s="33" t="s">
        <v>3</v>
      </c>
      <c r="D48" s="34">
        <f t="shared" ref="D48:M48" si="12">IFERROR(D27+D29+D31+D33+D35+D37+D39+D41+D45+D43,"")</f>
        <v>25</v>
      </c>
      <c r="E48" s="34">
        <f t="shared" si="12"/>
        <v>9</v>
      </c>
      <c r="F48" s="34">
        <f t="shared" si="12"/>
        <v>10</v>
      </c>
      <c r="G48" s="34">
        <f t="shared" si="12"/>
        <v>9</v>
      </c>
      <c r="H48" s="34">
        <f t="shared" si="12"/>
        <v>9</v>
      </c>
      <c r="I48" s="34">
        <f t="shared" si="12"/>
        <v>9</v>
      </c>
      <c r="J48" s="34">
        <f t="shared" si="12"/>
        <v>9</v>
      </c>
      <c r="K48" s="34">
        <f t="shared" si="12"/>
        <v>9</v>
      </c>
      <c r="L48" s="34">
        <f t="shared" si="12"/>
        <v>9</v>
      </c>
      <c r="M48" s="34">
        <f t="shared" si="12"/>
        <v>9</v>
      </c>
      <c r="AC48" s="48">
        <v>7</v>
      </c>
      <c r="AD48" s="49" t="s">
        <v>13</v>
      </c>
    </row>
    <row r="49" spans="3:30" ht="30" customHeight="1" x14ac:dyDescent="0.25">
      <c r="C49" s="38" t="s">
        <v>7</v>
      </c>
      <c r="D49" s="39"/>
      <c r="E49" s="39"/>
      <c r="F49" s="39"/>
      <c r="G49" s="39"/>
      <c r="H49" s="39"/>
      <c r="I49" s="39"/>
      <c r="J49" s="39"/>
      <c r="K49" s="39"/>
      <c r="L49" s="39"/>
      <c r="M49" s="39"/>
      <c r="AC49" s="48"/>
      <c r="AD49" s="49"/>
    </row>
    <row r="50" spans="3:30" ht="32.25" customHeight="1" x14ac:dyDescent="0.25">
      <c r="C50" s="7" t="s">
        <v>4</v>
      </c>
      <c r="D50" s="11"/>
      <c r="E50" s="11"/>
      <c r="F50" s="11"/>
      <c r="G50" s="11"/>
      <c r="H50" s="11"/>
      <c r="I50" s="11"/>
      <c r="J50" s="11"/>
      <c r="K50" s="11"/>
      <c r="L50" s="11"/>
      <c r="M50" s="11"/>
      <c r="AC50" s="50">
        <v>8</v>
      </c>
      <c r="AD50" s="50" t="s">
        <v>24</v>
      </c>
    </row>
    <row r="51" spans="3:30" ht="32.25" customHeight="1" x14ac:dyDescent="0.25">
      <c r="C51" s="19" t="s">
        <v>5</v>
      </c>
      <c r="D51" s="20"/>
      <c r="E51" s="20"/>
      <c r="F51" s="20"/>
      <c r="G51" s="20"/>
      <c r="H51" s="20"/>
      <c r="I51" s="20"/>
      <c r="J51" s="20"/>
      <c r="K51" s="20"/>
      <c r="L51" s="20"/>
      <c r="M51" s="20"/>
      <c r="AC51" s="50"/>
      <c r="AD51" s="50"/>
    </row>
    <row r="52" spans="3:30" ht="32.25" customHeight="1" x14ac:dyDescent="0.25">
      <c r="C52" s="20" t="s">
        <v>27</v>
      </c>
      <c r="D52" s="20"/>
      <c r="E52" s="20"/>
      <c r="F52" s="20"/>
      <c r="G52" s="20"/>
      <c r="H52" s="20"/>
      <c r="I52" s="20"/>
      <c r="J52" s="20"/>
      <c r="K52" s="20"/>
      <c r="L52" s="20"/>
      <c r="M52" s="20"/>
      <c r="AC52" s="50"/>
      <c r="AD52" s="50"/>
    </row>
    <row r="53" spans="3:30" ht="32.25" customHeight="1" x14ac:dyDescent="0.25">
      <c r="C53" s="20" t="s">
        <v>28</v>
      </c>
      <c r="D53" s="20"/>
      <c r="E53" s="20"/>
      <c r="F53" s="20"/>
      <c r="G53" s="20"/>
      <c r="H53" s="20"/>
      <c r="I53" s="20"/>
      <c r="J53" s="20"/>
      <c r="K53" s="20"/>
      <c r="L53" s="20"/>
      <c r="M53" s="20"/>
      <c r="AC53" s="50"/>
      <c r="AD53" s="50"/>
    </row>
    <row r="54" spans="3:30" ht="32.25" customHeight="1" x14ac:dyDescent="0.25">
      <c r="C54" s="20" t="s">
        <v>29</v>
      </c>
      <c r="D54" s="20"/>
      <c r="E54" s="20"/>
      <c r="F54" s="20"/>
      <c r="G54" s="20"/>
      <c r="H54" s="20"/>
      <c r="I54" s="20"/>
      <c r="J54" s="20"/>
      <c r="K54" s="20"/>
      <c r="L54" s="20"/>
      <c r="M54" s="20"/>
      <c r="AC54" s="53">
        <v>9</v>
      </c>
      <c r="AD54" s="51" t="s">
        <v>80</v>
      </c>
    </row>
    <row r="55" spans="3:30" ht="32.25" customHeight="1" x14ac:dyDescent="0.25">
      <c r="C55" s="20" t="s">
        <v>30</v>
      </c>
      <c r="D55" s="20"/>
      <c r="E55" s="20"/>
      <c r="F55" s="20"/>
      <c r="G55" s="20"/>
      <c r="H55" s="20"/>
      <c r="I55" s="20"/>
      <c r="J55" s="20"/>
      <c r="K55" s="20"/>
      <c r="L55" s="20"/>
      <c r="M55" s="20"/>
      <c r="AC55" s="54"/>
      <c r="AD55" s="52"/>
    </row>
    <row r="56" spans="3:30" ht="32.25" customHeight="1" x14ac:dyDescent="0.25">
      <c r="C56" s="40" t="s">
        <v>31</v>
      </c>
      <c r="D56" s="40"/>
      <c r="E56" s="40"/>
      <c r="F56" s="40"/>
      <c r="G56" s="40"/>
      <c r="H56" s="40"/>
      <c r="I56" s="40"/>
      <c r="J56" s="40"/>
      <c r="K56" s="40"/>
      <c r="L56" s="40"/>
      <c r="M56" s="40"/>
      <c r="AC56" s="12">
        <v>10</v>
      </c>
      <c r="AD56" s="12" t="s">
        <v>81</v>
      </c>
    </row>
    <row r="57" spans="3:30" ht="32.25" customHeight="1" x14ac:dyDescent="0.25">
      <c r="C57" s="40" t="s">
        <v>32</v>
      </c>
      <c r="D57" s="40"/>
      <c r="E57" s="40"/>
      <c r="F57" s="40"/>
      <c r="G57" s="40"/>
      <c r="H57" s="40"/>
      <c r="I57" s="40"/>
      <c r="J57" s="40"/>
      <c r="K57" s="40"/>
      <c r="L57" s="40"/>
      <c r="M57" s="40"/>
      <c r="P57" s="2"/>
      <c r="Q57" s="2"/>
      <c r="AC57" s="18">
        <v>11</v>
      </c>
      <c r="AD57" s="21" t="s">
        <v>82</v>
      </c>
    </row>
    <row r="58" spans="3:30" ht="32.25" customHeight="1" x14ac:dyDescent="0.25">
      <c r="C58" s="40" t="s">
        <v>26</v>
      </c>
      <c r="D58" s="40"/>
      <c r="E58" s="40"/>
      <c r="F58" s="40"/>
      <c r="G58" s="40"/>
      <c r="H58" s="40"/>
      <c r="I58" s="40"/>
      <c r="J58" s="40"/>
      <c r="K58" s="40"/>
      <c r="L58" s="40"/>
      <c r="M58" s="40"/>
      <c r="P58" s="2"/>
      <c r="AC58" s="37">
        <v>12</v>
      </c>
      <c r="AD58" s="37" t="s">
        <v>83</v>
      </c>
    </row>
    <row r="59" spans="3:30" ht="32.25" customHeight="1" x14ac:dyDescent="0.25">
      <c r="C59" s="42" t="s">
        <v>79</v>
      </c>
      <c r="D59" s="42"/>
      <c r="E59" s="42"/>
      <c r="F59" s="42"/>
      <c r="G59" s="42"/>
      <c r="H59" s="42"/>
      <c r="I59" s="42"/>
      <c r="J59" s="42"/>
      <c r="K59" s="42"/>
      <c r="L59" s="42"/>
      <c r="M59" s="42"/>
      <c r="P59" s="2"/>
      <c r="AC59" s="41">
        <v>13</v>
      </c>
      <c r="AD59" s="41" t="s">
        <v>84</v>
      </c>
    </row>
    <row r="60" spans="3:30" x14ac:dyDescent="0.25">
      <c r="C60" s="43"/>
      <c r="D60" s="43"/>
      <c r="E60" s="43"/>
      <c r="F60" s="43"/>
      <c r="G60" s="43"/>
      <c r="H60" s="43"/>
      <c r="I60" s="43"/>
      <c r="J60" s="43"/>
      <c r="K60" s="43"/>
      <c r="L60" s="43"/>
      <c r="M60" s="43"/>
      <c r="P60" s="3"/>
    </row>
    <row r="61" spans="3:30" x14ac:dyDescent="0.25">
      <c r="C61" s="44"/>
      <c r="D61" s="44"/>
      <c r="E61" s="44"/>
      <c r="F61" s="44"/>
      <c r="G61" s="44"/>
      <c r="H61" s="44"/>
      <c r="I61" s="44"/>
      <c r="J61" s="44"/>
      <c r="K61" s="44"/>
      <c r="L61" s="44"/>
      <c r="M61" s="44"/>
    </row>
    <row r="90" ht="15" customHeight="1" x14ac:dyDescent="0.25"/>
    <row r="91"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sheetData>
  <mergeCells count="209">
    <mergeCell ref="AD44:AD45"/>
    <mergeCell ref="AD36:AD37"/>
    <mergeCell ref="AC26:AC27"/>
    <mergeCell ref="AD26:AD27"/>
    <mergeCell ref="AA38:AA39"/>
    <mergeCell ref="AA40:AA41"/>
    <mergeCell ref="AA44:AA45"/>
    <mergeCell ref="AA26:AA27"/>
    <mergeCell ref="AA28:AA29"/>
    <mergeCell ref="AA30:AA31"/>
    <mergeCell ref="AA32:AA33"/>
    <mergeCell ref="AA34:AA35"/>
    <mergeCell ref="AC44:AC45"/>
    <mergeCell ref="N36:N37"/>
    <mergeCell ref="N38:N39"/>
    <mergeCell ref="N40:N41"/>
    <mergeCell ref="N44:N45"/>
    <mergeCell ref="P26:P27"/>
    <mergeCell ref="P28:P29"/>
    <mergeCell ref="P30:P31"/>
    <mergeCell ref="P32:P33"/>
    <mergeCell ref="P34:P35"/>
    <mergeCell ref="P36:P37"/>
    <mergeCell ref="P38:P39"/>
    <mergeCell ref="P40:P41"/>
    <mergeCell ref="P44:P45"/>
    <mergeCell ref="N26:N27"/>
    <mergeCell ref="N28:N29"/>
    <mergeCell ref="N30:N31"/>
    <mergeCell ref="N32:N33"/>
    <mergeCell ref="N34:N35"/>
    <mergeCell ref="N42:N43"/>
    <mergeCell ref="A36:A37"/>
    <mergeCell ref="A34:A35"/>
    <mergeCell ref="A32:A33"/>
    <mergeCell ref="A30:A31"/>
    <mergeCell ref="A26:A27"/>
    <mergeCell ref="A28:A29"/>
    <mergeCell ref="A44:A45"/>
    <mergeCell ref="A40:A41"/>
    <mergeCell ref="A38:A39"/>
    <mergeCell ref="A42:A43"/>
    <mergeCell ref="N6:Q6"/>
    <mergeCell ref="N7:Q7"/>
    <mergeCell ref="N8:Q8"/>
    <mergeCell ref="N9:Q9"/>
    <mergeCell ref="N10:Q10"/>
    <mergeCell ref="AC23:AD23"/>
    <mergeCell ref="B23:C25"/>
    <mergeCell ref="AC24:AC25"/>
    <mergeCell ref="AD24:AD25"/>
    <mergeCell ref="Y21:Y25"/>
    <mergeCell ref="D20:D22"/>
    <mergeCell ref="P21:P24"/>
    <mergeCell ref="Q21:Q24"/>
    <mergeCell ref="N21:N24"/>
    <mergeCell ref="E23:E24"/>
    <mergeCell ref="F23:F24"/>
    <mergeCell ref="G23:G24"/>
    <mergeCell ref="H23:H24"/>
    <mergeCell ref="I23:I24"/>
    <mergeCell ref="J23:J24"/>
    <mergeCell ref="K23:K24"/>
    <mergeCell ref="L23:L24"/>
    <mergeCell ref="D23:D24"/>
    <mergeCell ref="R21:R25"/>
    <mergeCell ref="AC30:AC31"/>
    <mergeCell ref="AD30:AD31"/>
    <mergeCell ref="AC32:AC33"/>
    <mergeCell ref="AD32:AD33"/>
    <mergeCell ref="AC34:AC35"/>
    <mergeCell ref="AD34:AD35"/>
    <mergeCell ref="AC36:AC37"/>
    <mergeCell ref="Z32:Z33"/>
    <mergeCell ref="R26:R27"/>
    <mergeCell ref="R28:R29"/>
    <mergeCell ref="R30:R31"/>
    <mergeCell ref="R32:R33"/>
    <mergeCell ref="Z28:Z29"/>
    <mergeCell ref="Z26:Z27"/>
    <mergeCell ref="Z30:Z31"/>
    <mergeCell ref="AA36:AA37"/>
    <mergeCell ref="Z44:Z45"/>
    <mergeCell ref="R44:R45"/>
    <mergeCell ref="R38:R39"/>
    <mergeCell ref="R36:R37"/>
    <mergeCell ref="Z34:Z35"/>
    <mergeCell ref="R34:R35"/>
    <mergeCell ref="R40:R41"/>
    <mergeCell ref="Z36:Z37"/>
    <mergeCell ref="Z38:Z39"/>
    <mergeCell ref="Z40:Z41"/>
    <mergeCell ref="U44:U45"/>
    <mergeCell ref="V38:V39"/>
    <mergeCell ref="V40:V41"/>
    <mergeCell ref="V44:V45"/>
    <mergeCell ref="W38:W39"/>
    <mergeCell ref="W40:W41"/>
    <mergeCell ref="W44:W45"/>
    <mergeCell ref="W42:W43"/>
    <mergeCell ref="Z42:Z43"/>
    <mergeCell ref="O40:O41"/>
    <mergeCell ref="O44:O45"/>
    <mergeCell ref="U21:U25"/>
    <mergeCell ref="U26:U27"/>
    <mergeCell ref="U28:U29"/>
    <mergeCell ref="U30:U31"/>
    <mergeCell ref="U32:U33"/>
    <mergeCell ref="U34:U35"/>
    <mergeCell ref="U36:U37"/>
    <mergeCell ref="U38:U39"/>
    <mergeCell ref="U40:U41"/>
    <mergeCell ref="Q36:Q37"/>
    <mergeCell ref="Q38:Q39"/>
    <mergeCell ref="Q40:Q41"/>
    <mergeCell ref="Q44:Q45"/>
    <mergeCell ref="Q26:Q27"/>
    <mergeCell ref="Q28:Q29"/>
    <mergeCell ref="Q30:Q31"/>
    <mergeCell ref="Q32:Q33"/>
    <mergeCell ref="Q34:Q35"/>
    <mergeCell ref="T21:T25"/>
    <mergeCell ref="T26:T27"/>
    <mergeCell ref="T28:T29"/>
    <mergeCell ref="T30:T31"/>
    <mergeCell ref="T32:T33"/>
    <mergeCell ref="T34:T35"/>
    <mergeCell ref="T36:T37"/>
    <mergeCell ref="T38:T39"/>
    <mergeCell ref="B28:B29"/>
    <mergeCell ref="B30:B31"/>
    <mergeCell ref="B32:B33"/>
    <mergeCell ref="B34:B35"/>
    <mergeCell ref="B36:B37"/>
    <mergeCell ref="B38:B39"/>
    <mergeCell ref="O21:O25"/>
    <mergeCell ref="O26:O27"/>
    <mergeCell ref="O28:O29"/>
    <mergeCell ref="O30:O31"/>
    <mergeCell ref="O32:O33"/>
    <mergeCell ref="O34:O35"/>
    <mergeCell ref="O36:O37"/>
    <mergeCell ref="O38:O39"/>
    <mergeCell ref="M23:M24"/>
    <mergeCell ref="C36:C37"/>
    <mergeCell ref="V36:V37"/>
    <mergeCell ref="W26:W27"/>
    <mergeCell ref="W28:W29"/>
    <mergeCell ref="W30:W31"/>
    <mergeCell ref="W32:W33"/>
    <mergeCell ref="W34:W35"/>
    <mergeCell ref="W36:W37"/>
    <mergeCell ref="T40:T41"/>
    <mergeCell ref="T44:T45"/>
    <mergeCell ref="N3:R5"/>
    <mergeCell ref="AC28:AC29"/>
    <mergeCell ref="AD28:AD29"/>
    <mergeCell ref="AC38:AC39"/>
    <mergeCell ref="AD38:AD39"/>
    <mergeCell ref="AC40:AC41"/>
    <mergeCell ref="AD40:AD41"/>
    <mergeCell ref="AC42:AC43"/>
    <mergeCell ref="AD42:AD43"/>
    <mergeCell ref="AA42:AA43"/>
    <mergeCell ref="O42:O43"/>
    <mergeCell ref="P42:P43"/>
    <mergeCell ref="Q42:Q43"/>
    <mergeCell ref="R42:R43"/>
    <mergeCell ref="T42:T43"/>
    <mergeCell ref="U42:U43"/>
    <mergeCell ref="V42:V43"/>
    <mergeCell ref="V21:V25"/>
    <mergeCell ref="W21:W25"/>
    <mergeCell ref="V26:V27"/>
    <mergeCell ref="V28:V29"/>
    <mergeCell ref="V30:V31"/>
    <mergeCell ref="V32:V33"/>
    <mergeCell ref="V34:V35"/>
    <mergeCell ref="K59:K61"/>
    <mergeCell ref="L59:L61"/>
    <mergeCell ref="M59:M61"/>
    <mergeCell ref="AC46:AC47"/>
    <mergeCell ref="AD46:AD47"/>
    <mergeCell ref="AC48:AC49"/>
    <mergeCell ref="AD48:AD49"/>
    <mergeCell ref="AC50:AC53"/>
    <mergeCell ref="AD50:AD53"/>
    <mergeCell ref="AD54:AD55"/>
    <mergeCell ref="AC54:AC55"/>
    <mergeCell ref="C59:C61"/>
    <mergeCell ref="B4:F7"/>
    <mergeCell ref="D59:D61"/>
    <mergeCell ref="E59:E61"/>
    <mergeCell ref="F59:F61"/>
    <mergeCell ref="G59:G61"/>
    <mergeCell ref="H59:H61"/>
    <mergeCell ref="I59:I61"/>
    <mergeCell ref="J59:J61"/>
    <mergeCell ref="B42:B43"/>
    <mergeCell ref="C42:C43"/>
    <mergeCell ref="B40:B41"/>
    <mergeCell ref="B44:B45"/>
    <mergeCell ref="C38:C39"/>
    <mergeCell ref="C40:C41"/>
    <mergeCell ref="C44:C45"/>
    <mergeCell ref="C28:C29"/>
    <mergeCell ref="C30:C31"/>
    <mergeCell ref="C32:C33"/>
    <mergeCell ref="C34:C35"/>
  </mergeCells>
  <conditionalFormatting sqref="R26:S27 X26:X27">
    <cfRule type="cellIs" dxfId="39" priority="87" operator="greaterThan">
      <formula>0</formula>
    </cfRule>
    <cfRule type="cellIs" dxfId="38" priority="88" operator="equal">
      <formula>-1</formula>
    </cfRule>
    <cfRule type="cellIs" dxfId="37" priority="89" operator="equal">
      <formula>0</formula>
    </cfRule>
    <cfRule type="cellIs" dxfId="36" priority="99" operator="lessThan">
      <formula>-1</formula>
    </cfRule>
  </conditionalFormatting>
  <conditionalFormatting sqref="R28:S29 X28:X29">
    <cfRule type="cellIs" dxfId="35" priority="83" operator="greaterThan">
      <formula>0</formula>
    </cfRule>
    <cfRule type="cellIs" dxfId="34" priority="84" operator="equal">
      <formula>-1</formula>
    </cfRule>
    <cfRule type="cellIs" dxfId="33" priority="85" operator="equal">
      <formula>0</formula>
    </cfRule>
    <cfRule type="cellIs" dxfId="32" priority="86" operator="lessThan">
      <formula>-1</formula>
    </cfRule>
  </conditionalFormatting>
  <conditionalFormatting sqref="R30:S31 X30:X31">
    <cfRule type="cellIs" dxfId="31" priority="79" operator="greaterThan">
      <formula>0</formula>
    </cfRule>
    <cfRule type="cellIs" dxfId="30" priority="80" operator="equal">
      <formula>-1</formula>
    </cfRule>
    <cfRule type="cellIs" dxfId="29" priority="81" operator="equal">
      <formula>0</formula>
    </cfRule>
    <cfRule type="cellIs" dxfId="28" priority="82" operator="lessThan">
      <formula>-1</formula>
    </cfRule>
  </conditionalFormatting>
  <conditionalFormatting sqref="R32:S33 X32:X33">
    <cfRule type="cellIs" dxfId="27" priority="75" operator="greaterThan">
      <formula>0</formula>
    </cfRule>
    <cfRule type="cellIs" dxfId="26" priority="76" operator="equal">
      <formula>-1</formula>
    </cfRule>
    <cfRule type="cellIs" dxfId="25" priority="77" operator="equal">
      <formula>0</formula>
    </cfRule>
    <cfRule type="cellIs" dxfId="24" priority="78" operator="lessThan">
      <formula>-1</formula>
    </cfRule>
  </conditionalFormatting>
  <conditionalFormatting sqref="R34:S35 X34:X35">
    <cfRule type="cellIs" dxfId="23" priority="71" operator="greaterThan">
      <formula>0</formula>
    </cfRule>
    <cfRule type="cellIs" dxfId="22" priority="72" operator="equal">
      <formula>-1</formula>
    </cfRule>
    <cfRule type="cellIs" dxfId="21" priority="73" operator="equal">
      <formula>0</formula>
    </cfRule>
    <cfRule type="cellIs" dxfId="20" priority="74" operator="lessThan">
      <formula>-1</formula>
    </cfRule>
  </conditionalFormatting>
  <conditionalFormatting sqref="R36:S37 X36:X37">
    <cfRule type="cellIs" dxfId="19" priority="67" operator="greaterThan">
      <formula>0</formula>
    </cfRule>
    <cfRule type="cellIs" dxfId="18" priority="68" operator="equal">
      <formula>-1</formula>
    </cfRule>
    <cfRule type="cellIs" dxfId="17" priority="69" operator="equal">
      <formula>0</formula>
    </cfRule>
    <cfRule type="cellIs" dxfId="16" priority="70" operator="lessThan">
      <formula>-1</formula>
    </cfRule>
  </conditionalFormatting>
  <conditionalFormatting sqref="R38:S39 X38:X39">
    <cfRule type="cellIs" dxfId="15" priority="63" operator="greaterThan">
      <formula>0</formula>
    </cfRule>
    <cfRule type="cellIs" dxfId="14" priority="64" operator="equal">
      <formula>-1</formula>
    </cfRule>
    <cfRule type="cellIs" dxfId="13" priority="65" operator="equal">
      <formula>0</formula>
    </cfRule>
    <cfRule type="cellIs" dxfId="12" priority="66" operator="lessThan">
      <formula>-1</formula>
    </cfRule>
  </conditionalFormatting>
  <conditionalFormatting sqref="R40:S41 X40:X41">
    <cfRule type="cellIs" dxfId="11" priority="59" operator="greaterThan">
      <formula>0</formula>
    </cfRule>
    <cfRule type="cellIs" dxfId="10" priority="60" operator="equal">
      <formula>-1</formula>
    </cfRule>
    <cfRule type="cellIs" dxfId="9" priority="61" operator="equal">
      <formula>0</formula>
    </cfRule>
    <cfRule type="cellIs" dxfId="8" priority="62" operator="lessThan">
      <formula>-1</formula>
    </cfRule>
  </conditionalFormatting>
  <conditionalFormatting sqref="R44:S45 X44:X45">
    <cfRule type="cellIs" dxfId="7" priority="55" operator="greaterThan">
      <formula>0</formula>
    </cfRule>
    <cfRule type="cellIs" dxfId="6" priority="56" operator="equal">
      <formula>-1</formula>
    </cfRule>
    <cfRule type="cellIs" dxfId="5" priority="57" operator="equal">
      <formula>0</formula>
    </cfRule>
    <cfRule type="cellIs" dxfId="4" priority="58" operator="lessThan">
      <formula>-1</formula>
    </cfRule>
  </conditionalFormatting>
  <conditionalFormatting sqref="V26:V45">
    <cfRule type="colorScale" priority="19">
      <colorScale>
        <cfvo type="min"/>
        <cfvo type="max"/>
        <color theme="1"/>
        <color rgb="FFFF0000"/>
      </colorScale>
    </cfRule>
  </conditionalFormatting>
  <conditionalFormatting sqref="R42:S43 X42:X43">
    <cfRule type="cellIs" dxfId="3" priority="6" operator="greaterThan">
      <formula>0</formula>
    </cfRule>
    <cfRule type="cellIs" dxfId="2" priority="7" operator="equal">
      <formula>-1</formula>
    </cfRule>
    <cfRule type="cellIs" dxfId="1" priority="8" operator="equal">
      <formula>0</formula>
    </cfRule>
    <cfRule type="cellIs" dxfId="0" priority="9" operator="lessThan">
      <formula>-1</formula>
    </cfRule>
  </conditionalFormatting>
  <conditionalFormatting sqref="T26:T45">
    <cfRule type="colorScale" priority="5">
      <colorScale>
        <cfvo type="min"/>
        <cfvo type="percentile" val="50"/>
        <cfvo type="max"/>
        <color rgb="FF00B050"/>
        <color rgb="FFFFFF00"/>
        <color rgb="FFFF0000"/>
      </colorScale>
    </cfRule>
  </conditionalFormatting>
  <conditionalFormatting sqref="W26:W45">
    <cfRule type="colorScale" priority="3">
      <colorScale>
        <cfvo type="min"/>
        <cfvo type="max"/>
        <color theme="1"/>
        <color rgb="FFFF0000"/>
      </colorScale>
    </cfRule>
  </conditionalFormatting>
  <conditionalFormatting sqref="D25:M25">
    <cfRule type="colorScale" priority="2">
      <colorScale>
        <cfvo type="min"/>
        <cfvo type="percentile" val="50"/>
        <cfvo type="max"/>
        <color rgb="FFFF0000"/>
        <color rgb="FFFFFF00"/>
        <color rgb="FF00B050"/>
      </colorScale>
    </cfRule>
  </conditionalFormatting>
  <conditionalFormatting sqref="D47:M47">
    <cfRule type="colorScale" priority="1">
      <colorScale>
        <cfvo type="min"/>
        <cfvo type="max"/>
        <color theme="1"/>
        <color rgb="FFFF0000"/>
      </colorScale>
    </cfRule>
  </conditionalFormatting>
  <dataValidations count="3">
    <dataValidation type="list" allowBlank="1" showInputMessage="1" showErrorMessage="1" sqref="D49:M49 N26:N45 P26:Q45" xr:uid="{00000000-0002-0000-0000-000000000000}">
      <formula1>"1,2,3,4,5"</formula1>
    </dataValidation>
    <dataValidation type="list" allowBlank="1" showInputMessage="1" showErrorMessage="1" sqref="D30:M30 D32:M32 D34:M34 D36:M36 D38:M38 D40:M40 D42:M42 D44:M44 D28:M28 D25:M26" xr:uid="{00000000-0002-0000-0000-000001000000}">
      <formula1>"0,1,3,9"</formula1>
    </dataValidation>
    <dataValidation type="list" allowBlank="1" showInputMessage="1" showErrorMessage="1" sqref="D58:M58" xr:uid="{00000000-0002-0000-0000-000002000000}">
      <formula1>"Mayor es mejor, Menor es mejor"</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QFD- Carlos Estevez</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ss15657</dc:creator>
  <cp:lastModifiedBy>Santiago Monjarraz José Luis</cp:lastModifiedBy>
  <dcterms:created xsi:type="dcterms:W3CDTF">2011-11-30T14:49:17Z</dcterms:created>
  <dcterms:modified xsi:type="dcterms:W3CDTF">2020-06-24T22:26:08Z</dcterms:modified>
</cp:coreProperties>
</file>